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T:\FEAMPA\PRATICHE\111102 PPC\2025\DDS concessione\"/>
    </mc:Choice>
  </mc:AlternateContent>
  <xr:revisionPtr revIDLastSave="0" documentId="13_ncr:1_{ACFC22AF-5BF8-45FB-91AC-31D0FB0DECB3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Foglio1" sheetId="1" r:id="rId1"/>
  </sheets>
  <definedNames>
    <definedName name="_xlnm._FilterDatabase" localSheetId="0" hidden="1">Foglio1!$B$2:$Q$51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9" i="1" l="1"/>
  <c r="Q37" i="1"/>
  <c r="Q33" i="1"/>
  <c r="Q47" i="1"/>
  <c r="Q18" i="1"/>
  <c r="Q10" i="1"/>
  <c r="Q8" i="1"/>
  <c r="Q7" i="1"/>
  <c r="P9" i="1"/>
  <c r="P11" i="1"/>
  <c r="P12" i="1"/>
  <c r="P13" i="1"/>
  <c r="P14" i="1"/>
  <c r="P15" i="1"/>
  <c r="P16" i="1"/>
  <c r="P17" i="1"/>
  <c r="P19" i="1"/>
  <c r="P20" i="1"/>
  <c r="P21" i="1"/>
  <c r="P22" i="1"/>
  <c r="P23" i="1"/>
  <c r="P24" i="1"/>
  <c r="P25" i="1"/>
  <c r="P26" i="1"/>
  <c r="P27" i="1"/>
  <c r="P28" i="1"/>
  <c r="P29" i="1"/>
  <c r="P32" i="1"/>
  <c r="P34" i="1"/>
  <c r="P35" i="1"/>
  <c r="P36" i="1"/>
  <c r="P41" i="1"/>
  <c r="P42" i="1"/>
  <c r="P43" i="1"/>
  <c r="P44" i="1"/>
  <c r="P45" i="1"/>
  <c r="P49" i="1"/>
  <c r="P50" i="1"/>
  <c r="O9" i="1"/>
  <c r="O11" i="1"/>
  <c r="O12" i="1"/>
  <c r="O13" i="1"/>
  <c r="O14" i="1"/>
  <c r="O15" i="1"/>
  <c r="O16" i="1"/>
  <c r="O17" i="1"/>
  <c r="O19" i="1"/>
  <c r="O20" i="1"/>
  <c r="O21" i="1"/>
  <c r="O22" i="1"/>
  <c r="O23" i="1"/>
  <c r="O24" i="1"/>
  <c r="O25" i="1"/>
  <c r="O26" i="1"/>
  <c r="O27" i="1"/>
  <c r="O28" i="1"/>
  <c r="O29" i="1"/>
  <c r="O32" i="1"/>
  <c r="O34" i="1"/>
  <c r="O35" i="1"/>
  <c r="Q35" i="1" s="1"/>
  <c r="O36" i="1"/>
  <c r="O41" i="1"/>
  <c r="O42" i="1"/>
  <c r="O43" i="1"/>
  <c r="O44" i="1"/>
  <c r="O45" i="1"/>
  <c r="O49" i="1"/>
  <c r="O50" i="1"/>
  <c r="N9" i="1"/>
  <c r="N11" i="1"/>
  <c r="N12" i="1"/>
  <c r="N13" i="1"/>
  <c r="N14" i="1"/>
  <c r="N15" i="1"/>
  <c r="Q15" i="1" s="1"/>
  <c r="N16" i="1"/>
  <c r="Q16" i="1" s="1"/>
  <c r="N17" i="1"/>
  <c r="N19" i="1"/>
  <c r="N20" i="1"/>
  <c r="N21" i="1"/>
  <c r="N22" i="1"/>
  <c r="N23" i="1"/>
  <c r="N24" i="1"/>
  <c r="N25" i="1"/>
  <c r="N26" i="1"/>
  <c r="N27" i="1"/>
  <c r="N28" i="1"/>
  <c r="Q28" i="1" s="1"/>
  <c r="N29" i="1"/>
  <c r="Q29" i="1" s="1"/>
  <c r="N30" i="1"/>
  <c r="Q30" i="1" s="1"/>
  <c r="N31" i="1"/>
  <c r="Q31" i="1" s="1"/>
  <c r="N32" i="1"/>
  <c r="N34" i="1"/>
  <c r="N35" i="1"/>
  <c r="N36" i="1"/>
  <c r="N38" i="1"/>
  <c r="Q38" i="1" s="1"/>
  <c r="N40" i="1"/>
  <c r="Q40" i="1" s="1"/>
  <c r="N41" i="1"/>
  <c r="N42" i="1"/>
  <c r="N43" i="1"/>
  <c r="N44" i="1"/>
  <c r="N45" i="1"/>
  <c r="N46" i="1"/>
  <c r="Q46" i="1" s="1"/>
  <c r="N48" i="1"/>
  <c r="Q48" i="1" s="1"/>
  <c r="N49" i="1"/>
  <c r="N50" i="1"/>
  <c r="Q36" i="1" l="1"/>
  <c r="Q26" i="1"/>
  <c r="Q14" i="1"/>
  <c r="Q13" i="1"/>
  <c r="Q12" i="1"/>
  <c r="Q25" i="1"/>
  <c r="Q34" i="1"/>
  <c r="Q19" i="1"/>
  <c r="Q45" i="1"/>
  <c r="Q41" i="1"/>
  <c r="Q17" i="1"/>
  <c r="Q44" i="1"/>
  <c r="Q24" i="1"/>
  <c r="Q11" i="1"/>
  <c r="Q43" i="1"/>
  <c r="Q23" i="1"/>
  <c r="Q9" i="1"/>
  <c r="Q21" i="1"/>
  <c r="Q27" i="1"/>
  <c r="Q50" i="1"/>
  <c r="Q32" i="1"/>
  <c r="Q42" i="1"/>
  <c r="Q22" i="1"/>
  <c r="Q49" i="1"/>
  <c r="Q20" i="1"/>
  <c r="J51" i="1" l="1"/>
  <c r="L51" i="1"/>
  <c r="M51" i="1"/>
  <c r="N51" i="1" l="1"/>
  <c r="P51" i="1"/>
  <c r="O51" i="1"/>
  <c r="I51" i="1"/>
  <c r="Q51" i="1" l="1"/>
</calcChain>
</file>

<file path=xl/sharedStrings.xml><?xml version="1.0" encoding="utf-8"?>
<sst xmlns="http://schemas.openxmlformats.org/spreadsheetml/2006/main" count="240" uniqueCount="240">
  <si>
    <t>Beneficiario</t>
  </si>
  <si>
    <t>%</t>
  </si>
  <si>
    <t>Punteggio</t>
  </si>
  <si>
    <t>Spesa
richiesta</t>
  </si>
  <si>
    <t>Codice
pratica</t>
  </si>
  <si>
    <t>Spesa
ammessa</t>
  </si>
  <si>
    <t>n.</t>
  </si>
  <si>
    <t>Contributo concedibile</t>
  </si>
  <si>
    <t>Contributo concesso</t>
  </si>
  <si>
    <t>ALLEGATO A</t>
  </si>
  <si>
    <t>P.IVA</t>
  </si>
  <si>
    <t>CONTRIBUTO CONCESSO - quote e annualità</t>
  </si>
  <si>
    <t>Quota UE cap. 2160320058</t>
  </si>
  <si>
    <t>Quota Stato cap. 2160320059</t>
  </si>
  <si>
    <t>Quota Regione cap. 2160320060</t>
  </si>
  <si>
    <t>Protocollo arrivo domande</t>
  </si>
  <si>
    <t>CUP</t>
  </si>
  <si>
    <t>Annualità 2026</t>
  </si>
  <si>
    <t>Totale annualità 2026</t>
  </si>
  <si>
    <t>PN FEAMPA 2021-2027 Codice intervento 111102 - Piccola Pesca Costiera – DDS n. 8/CPT del 23/07/2025</t>
  </si>
  <si>
    <t>24/111102/25/MA</t>
  </si>
  <si>
    <t>25/111102/25/MA</t>
  </si>
  <si>
    <t>44/111102/25/MA</t>
  </si>
  <si>
    <t>36/111102/25/MA</t>
  </si>
  <si>
    <t>21/111102/25/MA</t>
  </si>
  <si>
    <t>12/111102/25/MA</t>
  </si>
  <si>
    <t>32/111102/25/MA</t>
  </si>
  <si>
    <t>28/111102/25/MA</t>
  </si>
  <si>
    <t>22/111102/25/MA</t>
  </si>
  <si>
    <t>35/111102/25/MA</t>
  </si>
  <si>
    <t>49/111102/25/MA</t>
  </si>
  <si>
    <t>47/111102/25/MA</t>
  </si>
  <si>
    <t>19/111102/25/MA</t>
  </si>
  <si>
    <t>13/111102/25/MA</t>
  </si>
  <si>
    <t>45/111102/25/MA</t>
  </si>
  <si>
    <t>30/111102/25/MA</t>
  </si>
  <si>
    <t>15/111102/25/MA</t>
  </si>
  <si>
    <t>23/111102/25/MA</t>
  </si>
  <si>
    <t>31/111102/25/MA</t>
  </si>
  <si>
    <t>02/111102/25/MA</t>
  </si>
  <si>
    <t>42/111102/25/MA</t>
  </si>
  <si>
    <t>40/111102/25/MA</t>
  </si>
  <si>
    <t>20/111102/25/MA</t>
  </si>
  <si>
    <t>26/111102/25/MA</t>
  </si>
  <si>
    <t>18/111102/25/MA</t>
  </si>
  <si>
    <t>43/111102/25/MA</t>
  </si>
  <si>
    <t>03/111102/25/MA</t>
  </si>
  <si>
    <t>33/111102/25/MA</t>
  </si>
  <si>
    <t>06/111102/25/MA</t>
  </si>
  <si>
    <t>08/111102/25/MA</t>
  </si>
  <si>
    <t>09/111102/25/MA</t>
  </si>
  <si>
    <t>39/111102/25/MA</t>
  </si>
  <si>
    <t>17/111102/25/MA</t>
  </si>
  <si>
    <t>38/111102/25/MA</t>
  </si>
  <si>
    <t>10/111102/25/MA</t>
  </si>
  <si>
    <t>04/111102/25/MA</t>
  </si>
  <si>
    <t>07/111102/25/MA</t>
  </si>
  <si>
    <t>01/111102/25/MA</t>
  </si>
  <si>
    <t>48/111102/25/MA</t>
  </si>
  <si>
    <t>41/111102/25/MA</t>
  </si>
  <si>
    <t>05/111102/25/MA</t>
  </si>
  <si>
    <t>37/111102/25/MA</t>
  </si>
  <si>
    <t>27/111102/25/MA</t>
  </si>
  <si>
    <t>29/111102/25/MA</t>
  </si>
  <si>
    <t>IANNOLO SOCIETA' IN ACCOMANDITA SEMPLICE DI SORANA ORIETTA</t>
  </si>
  <si>
    <t>SIRENA S.N.C. DI GIANNELLI ISABELLA</t>
  </si>
  <si>
    <t>MALONI AUGUSTO</t>
  </si>
  <si>
    <t>CIARROCCHI FRANCESCO</t>
  </si>
  <si>
    <t>ORIOLI SONIA</t>
  </si>
  <si>
    <t>CONEA SNEJANA</t>
  </si>
  <si>
    <t>MARASCIUOLO SANTA</t>
  </si>
  <si>
    <t>M/B ANNA NUOVA DI BASILI MARCO &amp; C. S.N.C.</t>
  </si>
  <si>
    <t xml:space="preserve"> ANGELICI PAOLO</t>
  </si>
  <si>
    <t>PATRIZI GIUSEPPE</t>
  </si>
  <si>
    <t>LA PESCA SOCIETA' A RESPONSABILITA'  LIMITATA SEMPLIFICATA</t>
  </si>
  <si>
    <t>M/B CLIO II DI PAGLIARINI RENATO &amp; C. S.N.C.</t>
  </si>
  <si>
    <t>CAPITANI ROBERTO</t>
  </si>
  <si>
    <t>PEZZOLA MASSIMO</t>
  </si>
  <si>
    <t>BIGONI GIOVANNI</t>
  </si>
  <si>
    <t>PANETTI STEFANO</t>
  </si>
  <si>
    <t>CITTADINI ANDREA</t>
  </si>
  <si>
    <t>CAMPOFILONI WLADIMIRO</t>
  </si>
  <si>
    <t>SERAFINI MAURIZIO</t>
  </si>
  <si>
    <t>TOMBARI GIANFRANCO</t>
  </si>
  <si>
    <t>IAMPIERI PASQUALINO</t>
  </si>
  <si>
    <t>ERCOLI LUIGI</t>
  </si>
  <si>
    <t>MARTINIANI ROSSANA &amp; C. S.A.S</t>
  </si>
  <si>
    <t xml:space="preserve"> STORTONI PRIMO</t>
  </si>
  <si>
    <t>MAURIZI BROTHERS SRL</t>
  </si>
  <si>
    <t>CECCHINI ALESSANDRO</t>
  </si>
  <si>
    <t>BARTOLI OMAR</t>
  </si>
  <si>
    <t>VITADAMO STEFANO</t>
  </si>
  <si>
    <t>AMORELLI EMANUELE E FRANCESCHINI JOHNNY SNC</t>
  </si>
  <si>
    <t>DREAM SNC DI HAQUE MD FAZLUL E C.</t>
  </si>
  <si>
    <t>CASELLI EMILIO</t>
  </si>
  <si>
    <t>VOLPI ROBERTO</t>
  </si>
  <si>
    <t>PESCATORI LA TORRE DI STECCONI MASSIMILIANO &amp; C. SAS</t>
  </si>
  <si>
    <t>GAUDENZI ANTONIO SRL</t>
  </si>
  <si>
    <t>MAZZAGUFO ELVIO</t>
  </si>
  <si>
    <t>CONCETTI GIAMMARIO GIOVAN BATTISTA</t>
  </si>
  <si>
    <t>SHARK S.N.C. DI ANSEVINI MAURIZIO E C.</t>
  </si>
  <si>
    <t>RIPANTI ROBERTO</t>
  </si>
  <si>
    <t>IAGATTI GIANCARLO</t>
  </si>
  <si>
    <t>FIORIMANTI FRANCO E GIORGIO S.N.C.</t>
  </si>
  <si>
    <t>ALTAMAREA SRL</t>
  </si>
  <si>
    <t>PERTICAROLI G. &amp; CASCIO C. S.N.C.</t>
  </si>
  <si>
    <t>BERNARDINI CLAUDIO</t>
  </si>
  <si>
    <t>MERCANTI ANDREA</t>
  </si>
  <si>
    <t>B32I25000560009</t>
  </si>
  <si>
    <t>B32I25000570009</t>
  </si>
  <si>
    <t>B82I25000690009</t>
  </si>
  <si>
    <t>B82I25000660009</t>
  </si>
  <si>
    <t>B62I25000480007</t>
  </si>
  <si>
    <t>B72I25000480009</t>
  </si>
  <si>
    <t>B72I25000520007</t>
  </si>
  <si>
    <t>B42I25000740009</t>
  </si>
  <si>
    <t>B42I25000730009</t>
  </si>
  <si>
    <t>B82I25000650009</t>
  </si>
  <si>
    <t>B72I25000540007</t>
  </si>
  <si>
    <t>B82I25000710009</t>
  </si>
  <si>
    <t>B72I25000510007</t>
  </si>
  <si>
    <t>B72I25000490007</t>
  </si>
  <si>
    <t>B72I25000530009</t>
  </si>
  <si>
    <t>B92I25000890007</t>
  </si>
  <si>
    <t>B22I25000460007</t>
  </si>
  <si>
    <t>B62I25000490009</t>
  </si>
  <si>
    <t>B62I25000520007</t>
  </si>
  <si>
    <t>B12I25000370009</t>
  </si>
  <si>
    <t>B82I25000670009</t>
  </si>
  <si>
    <t>B62I25000530009</t>
  </si>
  <si>
    <t>B62I25000470009</t>
  </si>
  <si>
    <t>B82I25000640009</t>
  </si>
  <si>
    <t>B62I25000460009</t>
  </si>
  <si>
    <t>B82I25000680009</t>
  </si>
  <si>
    <t>B32I25000470009</t>
  </si>
  <si>
    <t>B32I25000580009</t>
  </si>
  <si>
    <t>B32I25000500007</t>
  </si>
  <si>
    <t>B32I25000520007</t>
  </si>
  <si>
    <t>B72I25000460009</t>
  </si>
  <si>
    <t>B12I25000420007</t>
  </si>
  <si>
    <t>B32I25000550009</t>
  </si>
  <si>
    <t>B12I25000410009</t>
  </si>
  <si>
    <t>B32I25000530007</t>
  </si>
  <si>
    <t>B32I25000480009</t>
  </si>
  <si>
    <t>B32I25000510007</t>
  </si>
  <si>
    <t>B32I25000460007</t>
  </si>
  <si>
    <t>B12I25000430009</t>
  </si>
  <si>
    <t>B32I25000600009</t>
  </si>
  <si>
    <t>B32I25000490009</t>
  </si>
  <si>
    <t>B12I25000400009</t>
  </si>
  <si>
    <t>B62I25000500009</t>
  </si>
  <si>
    <t>B62I25000510009</t>
  </si>
  <si>
    <t>1461428|18/11/2025</t>
  </si>
  <si>
    <t>1461487|18/11/2025</t>
  </si>
  <si>
    <t>1470613|20/11/2025</t>
  </si>
  <si>
    <t>1466470|19/11/2025</t>
  </si>
  <si>
    <t>1461204|18/11/2025</t>
  </si>
  <si>
    <t>1457684|17/11/2025</t>
  </si>
  <si>
    <t>1463443|18/11/2025</t>
  </si>
  <si>
    <t>1462337|18/11/2025</t>
  </si>
  <si>
    <t>1461359|18/11/2025</t>
  </si>
  <si>
    <t>1466196|19/11/2025</t>
  </si>
  <si>
    <t>1473680|20/11/2025</t>
  </si>
  <si>
    <t>1472765|20/11/2025</t>
  </si>
  <si>
    <t>1460706|18/11/2025</t>
  </si>
  <si>
    <t>1458277|18/11/2025</t>
  </si>
  <si>
    <t>1470649|20/11/2025</t>
  </si>
  <si>
    <t>1463425|18/11/2025</t>
  </si>
  <si>
    <t>1459097|18/11/2025</t>
  </si>
  <si>
    <t>1461396|18/11/2025</t>
  </si>
  <si>
    <t>1463436|18/11/2025</t>
  </si>
  <si>
    <t>1207806|23/09/2025</t>
  </si>
  <si>
    <t>1468008|19/11/2025</t>
  </si>
  <si>
    <t>1467293|19/11/2025</t>
  </si>
  <si>
    <t>1461021|18/11/2025</t>
  </si>
  <si>
    <t>1461512|18/11/2025</t>
  </si>
  <si>
    <t>1460646|18/11/2025</t>
  </si>
  <si>
    <t>1469528|20/11/2025</t>
  </si>
  <si>
    <t>1415702|06/11/2025</t>
  </si>
  <si>
    <t>1464310|19/11/2025</t>
  </si>
  <si>
    <t>1438550|12/11/2025</t>
  </si>
  <si>
    <t>1442761|13/11/2025</t>
  </si>
  <si>
    <t>1448383|14/11/2025</t>
  </si>
  <si>
    <t>1467062|19/11/2025</t>
  </si>
  <si>
    <t>1459657|18/11/2025</t>
  </si>
  <si>
    <t>1467016|19/11/2025</t>
  </si>
  <si>
    <t>1448637|14/11/2025</t>
  </si>
  <si>
    <t>1418664|07/11/2025</t>
  </si>
  <si>
    <t>1442223|13/11/2025</t>
  </si>
  <si>
    <t>1093097|29/08/2025</t>
  </si>
  <si>
    <t>1473507|20/11/2025</t>
  </si>
  <si>
    <t>1467369|19/11/2025</t>
  </si>
  <si>
    <t>1418865|07/11/2025</t>
  </si>
  <si>
    <t>1466916|19/11/2025</t>
  </si>
  <si>
    <t>1461569|18/11/2025</t>
  </si>
  <si>
    <t>1463339|18/11/2025</t>
  </si>
  <si>
    <t>02519660423</t>
  </si>
  <si>
    <t>02970390429</t>
  </si>
  <si>
    <t>01891670448</t>
  </si>
  <si>
    <t>01573610449</t>
  </si>
  <si>
    <t>02301080442</t>
  </si>
  <si>
    <t>02569130442</t>
  </si>
  <si>
    <t>01696660438</t>
  </si>
  <si>
    <t>00793360447</t>
  </si>
  <si>
    <t>01178930440</t>
  </si>
  <si>
    <t>02161140443</t>
  </si>
  <si>
    <t>02377930447</t>
  </si>
  <si>
    <t>01084310448</t>
  </si>
  <si>
    <t>01447070432</t>
  </si>
  <si>
    <t>01323160448</t>
  </si>
  <si>
    <t>02094960438</t>
  </si>
  <si>
    <t>01600650434</t>
  </si>
  <si>
    <t>01203880438</t>
  </si>
  <si>
    <t>02034800447</t>
  </si>
  <si>
    <t>02286590449</t>
  </si>
  <si>
    <t>00996720413</t>
  </si>
  <si>
    <t>02194530677</t>
  </si>
  <si>
    <t>00650030448</t>
  </si>
  <si>
    <t>02024540441</t>
  </si>
  <si>
    <t>01419640675</t>
  </si>
  <si>
    <t>01197410440</t>
  </si>
  <si>
    <t>02277150443</t>
  </si>
  <si>
    <t>02346700426</t>
  </si>
  <si>
    <t>01214060418</t>
  </si>
  <si>
    <t>02531000426</t>
  </si>
  <si>
    <t>02592730424</t>
  </si>
  <si>
    <t>02558210411</t>
  </si>
  <si>
    <t>02630510424</t>
  </si>
  <si>
    <t>02132450426</t>
  </si>
  <si>
    <t>02802090429</t>
  </si>
  <si>
    <t>02745600425</t>
  </si>
  <si>
    <t>01505710424</t>
  </si>
  <si>
    <t>02724990425</t>
  </si>
  <si>
    <t>02535100412</t>
  </si>
  <si>
    <t>01477890444</t>
  </si>
  <si>
    <t>02267260442</t>
  </si>
  <si>
    <t>02850000429</t>
  </si>
  <si>
    <t>00290660422</t>
  </si>
  <si>
    <t>00974040446</t>
  </si>
  <si>
    <t>00713430445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</si>
</sst>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 &quot;€&quot;* #,##0.00_ ;_ &quot;€&quot;* \-#,##0.00_ ;_ &quot;€&quot;* &quot;-&quot;??_ ;_ @_ "/>
    <numFmt numFmtId="166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165" fontId="3" fillId="0" borderId="0" xfId="0" applyNumberFormat="1" applyFont="1"/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165" fontId="2" fillId="3" borderId="12" xfId="2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49" fontId="3" fillId="0" borderId="0" xfId="0" applyNumberFormat="1" applyFont="1"/>
    <xf numFmtId="165" fontId="2" fillId="3" borderId="15" xfId="2" applyNumberFormat="1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65" fontId="9" fillId="2" borderId="1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44" fontId="4" fillId="0" borderId="0" xfId="0" applyNumberFormat="1" applyFont="1"/>
    <xf numFmtId="166" fontId="4" fillId="0" borderId="0" xfId="0" applyNumberFormat="1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5" fontId="2" fillId="0" borderId="15" xfId="2" applyNumberFormat="1" applyFont="1" applyFill="1" applyBorder="1" applyAlignment="1">
      <alignment horizontal="left" vertical="center" wrapText="1"/>
    </xf>
    <xf numFmtId="165" fontId="2" fillId="0" borderId="12" xfId="2" applyNumberFormat="1" applyFont="1" applyFill="1" applyBorder="1" applyAlignment="1">
      <alignment horizontal="left" vertical="center" wrapText="1"/>
    </xf>
    <xf numFmtId="44" fontId="4" fillId="0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vertical="center"/>
    </xf>
    <xf numFmtId="0" fontId="4" fillId="0" borderId="0" xfId="0" applyFont="1" applyFill="1"/>
    <xf numFmtId="9" fontId="4" fillId="0" borderId="12" xfId="3" applyFont="1" applyFill="1" applyBorder="1" applyAlignment="1">
      <alignment horizontal="center" vertical="center"/>
    </xf>
    <xf numFmtId="9" fontId="3" fillId="3" borderId="12" xfId="3" applyFont="1" applyFill="1" applyBorder="1" applyAlignment="1">
      <alignment horizontal="center" vertical="center"/>
    </xf>
    <xf numFmtId="165" fontId="9" fillId="2" borderId="21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165" fontId="2" fillId="0" borderId="2" xfId="2" applyNumberFormat="1" applyFont="1" applyFill="1" applyBorder="1" applyAlignment="1">
      <alignment horizontal="left" vertical="center" wrapText="1"/>
    </xf>
    <xf numFmtId="165" fontId="2" fillId="0" borderId="3" xfId="2" applyNumberFormat="1" applyFont="1" applyFill="1" applyBorder="1" applyAlignment="1">
      <alignment horizontal="left" vertical="center" wrapText="1"/>
    </xf>
    <xf numFmtId="9" fontId="3" fillId="0" borderId="3" xfId="3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5" fontId="2" fillId="0" borderId="0" xfId="2" applyNumberFormat="1" applyFont="1" applyFill="1" applyBorder="1" applyAlignment="1">
      <alignment horizontal="left" vertical="center" wrapText="1"/>
    </xf>
    <xf numFmtId="9" fontId="4" fillId="0" borderId="0" xfId="3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/>
    <xf numFmtId="44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/>
    </xf>
    <xf numFmtId="165" fontId="11" fillId="0" borderId="4" xfId="2" applyNumberFormat="1" applyFont="1" applyFill="1" applyBorder="1" applyAlignment="1">
      <alignment horizontal="left" vertical="center" wrapText="1"/>
    </xf>
    <xf numFmtId="165" fontId="11" fillId="3" borderId="16" xfId="2" applyNumberFormat="1" applyFont="1" applyFill="1" applyBorder="1" applyAlignment="1">
      <alignment horizontal="left" vertical="center" wrapText="1"/>
    </xf>
    <xf numFmtId="165" fontId="11" fillId="0" borderId="16" xfId="2" applyNumberFormat="1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vertical="center"/>
    </xf>
    <xf numFmtId="44" fontId="4" fillId="0" borderId="0" xfId="0" applyNumberFormat="1" applyFont="1" applyFill="1" applyBorder="1"/>
    <xf numFmtId="165" fontId="9" fillId="2" borderId="27" xfId="0" applyNumberFormat="1" applyFont="1" applyFill="1" applyBorder="1" applyAlignment="1">
      <alignment horizontal="center" vertical="center" wrapText="1"/>
    </xf>
    <xf numFmtId="165" fontId="6" fillId="0" borderId="29" xfId="0" applyNumberFormat="1" applyFont="1" applyFill="1" applyBorder="1"/>
    <xf numFmtId="165" fontId="12" fillId="0" borderId="29" xfId="0" applyNumberFormat="1" applyFont="1" applyFill="1" applyBorder="1"/>
    <xf numFmtId="165" fontId="9" fillId="2" borderId="25" xfId="0" applyNumberFormat="1" applyFont="1" applyFill="1" applyBorder="1" applyAlignment="1">
      <alignment horizontal="center" vertical="center" wrapText="1"/>
    </xf>
    <xf numFmtId="165" fontId="4" fillId="0" borderId="28" xfId="2" applyNumberFormat="1" applyFont="1" applyFill="1" applyBorder="1" applyAlignment="1">
      <alignment horizontal="left" vertical="center" wrapText="1"/>
    </xf>
    <xf numFmtId="165" fontId="4" fillId="3" borderId="11" xfId="2" applyNumberFormat="1" applyFont="1" applyFill="1" applyBorder="1" applyAlignment="1">
      <alignment horizontal="left" vertical="center" wrapText="1"/>
    </xf>
    <xf numFmtId="165" fontId="4" fillId="0" borderId="11" xfId="2" applyNumberFormat="1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9" fontId="3" fillId="0" borderId="12" xfId="3" applyFont="1" applyFill="1" applyBorder="1" applyAlignment="1">
      <alignment horizontal="center" vertical="center"/>
    </xf>
    <xf numFmtId="49" fontId="3" fillId="0" borderId="0" xfId="0" applyNumberFormat="1" applyFont="1" applyFill="1"/>
    <xf numFmtId="165" fontId="6" fillId="0" borderId="13" xfId="0" applyNumberFormat="1" applyFont="1" applyFill="1" applyBorder="1"/>
    <xf numFmtId="165" fontId="6" fillId="0" borderId="25" xfId="0" applyNumberFormat="1" applyFont="1" applyFill="1" applyBorder="1"/>
    <xf numFmtId="165" fontId="6" fillId="0" borderId="0" xfId="0" applyNumberFormat="1" applyFont="1" applyFill="1" applyBorder="1"/>
    <xf numFmtId="165" fontId="6" fillId="0" borderId="19" xfId="0" applyNumberFormat="1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center" vertical="center" wrapText="1"/>
    </xf>
    <xf numFmtId="166" fontId="6" fillId="2" borderId="6" xfId="0" applyNumberFormat="1" applyFont="1" applyFill="1" applyBorder="1" applyAlignment="1">
      <alignment horizontal="center" vertical="center" wrapText="1"/>
    </xf>
    <xf numFmtId="165" fontId="6" fillId="2" borderId="4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</cellXfs>
  <cellStyles count="4">
    <cellStyle name="Migliaia 2 2" xfId="1" xr:uid="{00000000-0005-0000-0000-000001000000}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"/>
  <sheetViews>
    <sheetView tabSelected="1" zoomScale="90" zoomScaleNormal="90" workbookViewId="0">
      <selection activeCell="M2" sqref="M2"/>
    </sheetView>
  </sheetViews>
  <sheetFormatPr defaultColWidth="8.7109375" defaultRowHeight="12.75" x14ac:dyDescent="0.2"/>
  <cols>
    <col min="1" max="1" width="2.7109375" style="1" customWidth="1"/>
    <col min="2" max="2" width="4" style="1" bestFit="1" customWidth="1"/>
    <col min="3" max="3" width="9.5703125" style="1" bestFit="1" customWidth="1"/>
    <col min="4" max="4" width="17" style="1" bestFit="1" customWidth="1"/>
    <col min="5" max="5" width="20" style="1" bestFit="1" customWidth="1"/>
    <col min="6" max="6" width="56.7109375" style="1" bestFit="1" customWidth="1"/>
    <col min="7" max="7" width="17" style="1" bestFit="1" customWidth="1"/>
    <col min="8" max="8" width="15.7109375" style="12" customWidth="1"/>
    <col min="9" max="9" width="15.85546875" style="5" customWidth="1"/>
    <col min="10" max="10" width="15.5703125" style="5" bestFit="1" customWidth="1"/>
    <col min="11" max="11" width="7.42578125" style="1" customWidth="1"/>
    <col min="12" max="12" width="14.42578125" style="1" bestFit="1" customWidth="1"/>
    <col min="13" max="13" width="14.28515625" style="5" bestFit="1" customWidth="1"/>
    <col min="14" max="15" width="17.28515625" style="7" customWidth="1"/>
    <col min="16" max="17" width="18.85546875" style="7" customWidth="1"/>
    <col min="18" max="20" width="15.28515625" style="7" customWidth="1"/>
    <col min="21" max="21" width="15.140625" style="7" customWidth="1"/>
    <col min="22" max="22" width="13.42578125" style="7" bestFit="1" customWidth="1"/>
    <col min="23" max="23" width="10.7109375" style="7" customWidth="1"/>
    <col min="24" max="24" width="8.7109375" style="7"/>
    <col min="25" max="25" width="16" style="7" customWidth="1"/>
    <col min="26" max="16384" width="8.7109375" style="7"/>
  </cols>
  <sheetData>
    <row r="1" spans="1:23" ht="18" customHeight="1" x14ac:dyDescent="0.2">
      <c r="R1" s="50"/>
      <c r="S1" s="50"/>
      <c r="T1" s="50"/>
    </row>
    <row r="2" spans="1:23" ht="15.75" x14ac:dyDescent="0.25">
      <c r="B2" s="85" t="s">
        <v>9</v>
      </c>
      <c r="C2" s="85"/>
      <c r="D2" s="85"/>
      <c r="E2" s="10"/>
      <c r="F2" s="6"/>
      <c r="G2" s="6"/>
      <c r="R2" s="50"/>
      <c r="S2" s="50"/>
      <c r="T2" s="50"/>
    </row>
    <row r="3" spans="1:23" ht="16.5" thickBot="1" x14ac:dyDescent="0.3">
      <c r="B3" s="84" t="s">
        <v>19</v>
      </c>
      <c r="C3" s="84"/>
      <c r="D3" s="84"/>
      <c r="E3" s="84"/>
      <c r="F3" s="84"/>
      <c r="G3" s="84"/>
      <c r="R3" s="50"/>
      <c r="S3" s="50"/>
      <c r="T3" s="50"/>
    </row>
    <row r="4" spans="1:23" ht="18" customHeight="1" thickBot="1" x14ac:dyDescent="0.3">
      <c r="N4" s="78" t="s">
        <v>11</v>
      </c>
      <c r="O4" s="79"/>
      <c r="P4" s="79"/>
      <c r="Q4" s="80"/>
      <c r="R4" s="50"/>
      <c r="S4" s="50"/>
      <c r="T4" s="50"/>
    </row>
    <row r="5" spans="1:23" ht="33.75" customHeight="1" thickBot="1" x14ac:dyDescent="0.25">
      <c r="B5" s="86" t="s">
        <v>6</v>
      </c>
      <c r="C5" s="76" t="s">
        <v>2</v>
      </c>
      <c r="D5" s="76" t="s">
        <v>4</v>
      </c>
      <c r="E5" s="76" t="s">
        <v>15</v>
      </c>
      <c r="F5" s="76" t="s">
        <v>0</v>
      </c>
      <c r="G5" s="76" t="s">
        <v>16</v>
      </c>
      <c r="H5" s="96" t="s">
        <v>10</v>
      </c>
      <c r="I5" s="92" t="s">
        <v>3</v>
      </c>
      <c r="J5" s="94" t="s">
        <v>5</v>
      </c>
      <c r="K5" s="88" t="s">
        <v>1</v>
      </c>
      <c r="L5" s="76" t="s">
        <v>7</v>
      </c>
      <c r="M5" s="90" t="s">
        <v>8</v>
      </c>
      <c r="N5" s="81" t="s">
        <v>17</v>
      </c>
      <c r="O5" s="82"/>
      <c r="P5" s="82"/>
      <c r="Q5" s="83"/>
      <c r="R5" s="50"/>
      <c r="S5" s="50"/>
      <c r="T5" s="50"/>
    </row>
    <row r="6" spans="1:23" s="8" customFormat="1" ht="63.75" customHeight="1" thickBot="1" x14ac:dyDescent="0.3">
      <c r="A6" s="2"/>
      <c r="B6" s="87"/>
      <c r="C6" s="77"/>
      <c r="D6" s="77"/>
      <c r="E6" s="77"/>
      <c r="F6" s="77"/>
      <c r="G6" s="77"/>
      <c r="H6" s="97"/>
      <c r="I6" s="93"/>
      <c r="J6" s="95"/>
      <c r="K6" s="89"/>
      <c r="L6" s="77"/>
      <c r="M6" s="91"/>
      <c r="N6" s="32" t="s">
        <v>12</v>
      </c>
      <c r="O6" s="16" t="s">
        <v>13</v>
      </c>
      <c r="P6" s="59" t="s">
        <v>14</v>
      </c>
      <c r="Q6" s="62" t="s">
        <v>18</v>
      </c>
      <c r="R6" s="52"/>
      <c r="S6" s="52"/>
      <c r="T6" s="52"/>
    </row>
    <row r="7" spans="1:23" s="8" customFormat="1" x14ac:dyDescent="0.25">
      <c r="A7" s="3"/>
      <c r="B7" s="33">
        <v>1</v>
      </c>
      <c r="C7" s="37">
        <v>56.3</v>
      </c>
      <c r="D7" s="38" t="s">
        <v>20</v>
      </c>
      <c r="E7" s="39" t="s">
        <v>152</v>
      </c>
      <c r="F7" s="39" t="s">
        <v>64</v>
      </c>
      <c r="G7" s="39" t="s">
        <v>108</v>
      </c>
      <c r="H7" s="40" t="s">
        <v>196</v>
      </c>
      <c r="I7" s="34">
        <v>29006.41</v>
      </c>
      <c r="J7" s="35">
        <v>29006.41</v>
      </c>
      <c r="K7" s="36">
        <v>1</v>
      </c>
      <c r="L7" s="35">
        <v>29006.41</v>
      </c>
      <c r="M7" s="54">
        <v>29006.41</v>
      </c>
      <c r="N7" s="63">
        <v>14503.2</v>
      </c>
      <c r="O7" s="63">
        <v>10152.25</v>
      </c>
      <c r="P7" s="63">
        <v>4350.96</v>
      </c>
      <c r="Q7" s="63">
        <f>SUM(N7:P7)</f>
        <v>29006.41</v>
      </c>
      <c r="R7" s="52"/>
      <c r="S7" s="53"/>
      <c r="T7" s="53"/>
      <c r="V7" s="21"/>
      <c r="W7" s="15"/>
    </row>
    <row r="8" spans="1:23" s="8" customFormat="1" x14ac:dyDescent="0.25">
      <c r="A8" s="3"/>
      <c r="B8" s="4">
        <v>2</v>
      </c>
      <c r="C8" s="41">
        <v>55.8</v>
      </c>
      <c r="D8" s="11" t="s">
        <v>21</v>
      </c>
      <c r="E8" s="14" t="s">
        <v>153</v>
      </c>
      <c r="F8" s="14" t="s">
        <v>65</v>
      </c>
      <c r="G8" s="14" t="s">
        <v>109</v>
      </c>
      <c r="H8" s="42" t="s">
        <v>197</v>
      </c>
      <c r="I8" s="13">
        <v>29006.41</v>
      </c>
      <c r="J8" s="9">
        <v>29006.41</v>
      </c>
      <c r="K8" s="31">
        <v>1</v>
      </c>
      <c r="L8" s="9">
        <v>29006.41</v>
      </c>
      <c r="M8" s="55">
        <v>29006.41</v>
      </c>
      <c r="N8" s="64">
        <v>14503.2</v>
      </c>
      <c r="O8" s="64">
        <v>10152.25</v>
      </c>
      <c r="P8" s="64">
        <v>4350.96</v>
      </c>
      <c r="Q8" s="64">
        <f>SUM(N8:P8)</f>
        <v>29006.41</v>
      </c>
      <c r="R8" s="52"/>
      <c r="S8" s="53"/>
      <c r="T8" s="53"/>
      <c r="V8" s="21"/>
      <c r="W8" s="15"/>
    </row>
    <row r="9" spans="1:23" s="8" customFormat="1" x14ac:dyDescent="0.25">
      <c r="A9" s="18"/>
      <c r="B9" s="22">
        <v>3</v>
      </c>
      <c r="C9" s="66">
        <v>54.07</v>
      </c>
      <c r="D9" s="67" t="s">
        <v>22</v>
      </c>
      <c r="E9" s="68" t="s">
        <v>154</v>
      </c>
      <c r="F9" s="68" t="s">
        <v>66</v>
      </c>
      <c r="G9" s="68" t="s">
        <v>110</v>
      </c>
      <c r="H9" s="69" t="s">
        <v>198</v>
      </c>
      <c r="I9" s="25">
        <v>30000</v>
      </c>
      <c r="J9" s="26">
        <v>30000</v>
      </c>
      <c r="K9" s="70">
        <v>1</v>
      </c>
      <c r="L9" s="26">
        <v>30000</v>
      </c>
      <c r="M9" s="56">
        <v>30000</v>
      </c>
      <c r="N9" s="65">
        <f t="shared" ref="N9:N50" si="0">M9/2</f>
        <v>15000</v>
      </c>
      <c r="O9" s="65">
        <f t="shared" ref="O9:O50" si="1">M9*0.35</f>
        <v>10500</v>
      </c>
      <c r="P9" s="65">
        <f t="shared" ref="P9:P50" si="2">M9*0.15</f>
        <v>4500</v>
      </c>
      <c r="Q9" s="65">
        <f>SUM(N9:P9)</f>
        <v>30000</v>
      </c>
      <c r="R9" s="52"/>
      <c r="S9" s="53"/>
      <c r="T9" s="53"/>
      <c r="V9" s="21"/>
      <c r="W9" s="15"/>
    </row>
    <row r="10" spans="1:23" s="8" customFormat="1" x14ac:dyDescent="0.25">
      <c r="A10" s="18"/>
      <c r="B10" s="4">
        <v>4</v>
      </c>
      <c r="C10" s="41">
        <v>53.92</v>
      </c>
      <c r="D10" s="11" t="s">
        <v>23</v>
      </c>
      <c r="E10" s="14" t="s">
        <v>155</v>
      </c>
      <c r="F10" s="14" t="s">
        <v>67</v>
      </c>
      <c r="G10" s="14" t="s">
        <v>111</v>
      </c>
      <c r="H10" s="42" t="s">
        <v>199</v>
      </c>
      <c r="I10" s="13">
        <v>30000</v>
      </c>
      <c r="J10" s="9">
        <v>29999.99</v>
      </c>
      <c r="K10" s="31">
        <v>1</v>
      </c>
      <c r="L10" s="9">
        <v>29999.99</v>
      </c>
      <c r="M10" s="55">
        <v>29999.99</v>
      </c>
      <c r="N10" s="64">
        <v>14999.99</v>
      </c>
      <c r="O10" s="64">
        <v>10500</v>
      </c>
      <c r="P10" s="64">
        <v>4500</v>
      </c>
      <c r="Q10" s="64">
        <f>SUM(N10:P10)</f>
        <v>29999.989999999998</v>
      </c>
      <c r="R10" s="52"/>
      <c r="S10" s="53"/>
      <c r="T10" s="53"/>
      <c r="V10" s="21"/>
      <c r="W10" s="15"/>
    </row>
    <row r="11" spans="1:23" s="8" customFormat="1" x14ac:dyDescent="0.25">
      <c r="A11" s="18"/>
      <c r="B11" s="22">
        <v>5</v>
      </c>
      <c r="C11" s="66">
        <v>51.75</v>
      </c>
      <c r="D11" s="67" t="s">
        <v>24</v>
      </c>
      <c r="E11" s="68" t="s">
        <v>156</v>
      </c>
      <c r="F11" s="68" t="s">
        <v>68</v>
      </c>
      <c r="G11" s="68" t="s">
        <v>112</v>
      </c>
      <c r="H11" s="69" t="s">
        <v>200</v>
      </c>
      <c r="I11" s="25">
        <v>30780</v>
      </c>
      <c r="J11" s="26">
        <v>30000</v>
      </c>
      <c r="K11" s="70">
        <v>1</v>
      </c>
      <c r="L11" s="26">
        <v>30000</v>
      </c>
      <c r="M11" s="56">
        <v>30000</v>
      </c>
      <c r="N11" s="65">
        <f t="shared" si="0"/>
        <v>15000</v>
      </c>
      <c r="O11" s="65">
        <f t="shared" si="1"/>
        <v>10500</v>
      </c>
      <c r="P11" s="65">
        <f t="shared" si="2"/>
        <v>4500</v>
      </c>
      <c r="Q11" s="65">
        <f>SUM(N11:P11)</f>
        <v>30000</v>
      </c>
      <c r="R11" s="52"/>
      <c r="S11" s="53"/>
      <c r="T11" s="53"/>
      <c r="V11" s="21"/>
      <c r="W11" s="15"/>
    </row>
    <row r="12" spans="1:23" s="8" customFormat="1" x14ac:dyDescent="0.25">
      <c r="A12" s="18"/>
      <c r="B12" s="4">
        <v>6</v>
      </c>
      <c r="C12" s="41">
        <v>50.87</v>
      </c>
      <c r="D12" s="11" t="s">
        <v>25</v>
      </c>
      <c r="E12" s="14" t="s">
        <v>157</v>
      </c>
      <c r="F12" s="14" t="s">
        <v>69</v>
      </c>
      <c r="G12" s="14" t="s">
        <v>113</v>
      </c>
      <c r="H12" s="42" t="s">
        <v>201</v>
      </c>
      <c r="I12" s="13">
        <v>29730</v>
      </c>
      <c r="J12" s="9">
        <v>29730</v>
      </c>
      <c r="K12" s="31">
        <v>1</v>
      </c>
      <c r="L12" s="9">
        <v>29730</v>
      </c>
      <c r="M12" s="55">
        <v>29730</v>
      </c>
      <c r="N12" s="64">
        <f t="shared" si="0"/>
        <v>14865</v>
      </c>
      <c r="O12" s="64">
        <f t="shared" si="1"/>
        <v>10405.5</v>
      </c>
      <c r="P12" s="64">
        <f t="shared" si="2"/>
        <v>4459.5</v>
      </c>
      <c r="Q12" s="64">
        <f t="shared" ref="Q12:Q17" si="3">SUM(N12:P12)</f>
        <v>29730</v>
      </c>
      <c r="R12" s="52"/>
      <c r="S12" s="53"/>
      <c r="T12" s="53"/>
      <c r="V12" s="21"/>
      <c r="W12" s="15"/>
    </row>
    <row r="13" spans="1:23" s="8" customFormat="1" x14ac:dyDescent="0.25">
      <c r="A13" s="18"/>
      <c r="B13" s="22">
        <v>7</v>
      </c>
      <c r="C13" s="66">
        <v>50.87</v>
      </c>
      <c r="D13" s="67" t="s">
        <v>26</v>
      </c>
      <c r="E13" s="68" t="s">
        <v>158</v>
      </c>
      <c r="F13" s="68" t="s">
        <v>70</v>
      </c>
      <c r="G13" s="68" t="s">
        <v>114</v>
      </c>
      <c r="H13" s="69" t="s">
        <v>202</v>
      </c>
      <c r="I13" s="25">
        <v>30730</v>
      </c>
      <c r="J13" s="26">
        <v>30000</v>
      </c>
      <c r="K13" s="70">
        <v>1</v>
      </c>
      <c r="L13" s="26">
        <v>30000</v>
      </c>
      <c r="M13" s="56">
        <v>30000</v>
      </c>
      <c r="N13" s="65">
        <f t="shared" si="0"/>
        <v>15000</v>
      </c>
      <c r="O13" s="65">
        <f t="shared" si="1"/>
        <v>10500</v>
      </c>
      <c r="P13" s="65">
        <f t="shared" si="2"/>
        <v>4500</v>
      </c>
      <c r="Q13" s="65">
        <f t="shared" si="3"/>
        <v>30000</v>
      </c>
      <c r="R13" s="52"/>
      <c r="S13" s="53"/>
      <c r="T13" s="53"/>
      <c r="V13" s="21"/>
      <c r="W13" s="15"/>
    </row>
    <row r="14" spans="1:23" s="17" customFormat="1" x14ac:dyDescent="0.25">
      <c r="A14" s="18"/>
      <c r="B14" s="4">
        <v>8</v>
      </c>
      <c r="C14" s="41">
        <v>50.82</v>
      </c>
      <c r="D14" s="11" t="s">
        <v>27</v>
      </c>
      <c r="E14" s="14" t="s">
        <v>159</v>
      </c>
      <c r="F14" s="14" t="s">
        <v>71</v>
      </c>
      <c r="G14" s="14" t="s">
        <v>115</v>
      </c>
      <c r="H14" s="42" t="s">
        <v>203</v>
      </c>
      <c r="I14" s="13">
        <v>30000</v>
      </c>
      <c r="J14" s="9">
        <v>30000</v>
      </c>
      <c r="K14" s="31">
        <v>1</v>
      </c>
      <c r="L14" s="9">
        <v>30000</v>
      </c>
      <c r="M14" s="55">
        <v>30000</v>
      </c>
      <c r="N14" s="64">
        <f t="shared" si="0"/>
        <v>15000</v>
      </c>
      <c r="O14" s="64">
        <f t="shared" si="1"/>
        <v>10500</v>
      </c>
      <c r="P14" s="64">
        <f t="shared" si="2"/>
        <v>4500</v>
      </c>
      <c r="Q14" s="64">
        <f t="shared" si="3"/>
        <v>30000</v>
      </c>
      <c r="R14" s="52"/>
      <c r="S14" s="53"/>
      <c r="T14" s="53"/>
      <c r="V14" s="28"/>
      <c r="W14" s="27"/>
    </row>
    <row r="15" spans="1:23" s="8" customFormat="1" x14ac:dyDescent="0.25">
      <c r="A15" s="18"/>
      <c r="B15" s="22">
        <v>9</v>
      </c>
      <c r="C15" s="66">
        <v>50.78</v>
      </c>
      <c r="D15" s="67" t="s">
        <v>29</v>
      </c>
      <c r="E15" s="68" t="s">
        <v>161</v>
      </c>
      <c r="F15" s="68" t="s">
        <v>73</v>
      </c>
      <c r="G15" s="68" t="s">
        <v>117</v>
      </c>
      <c r="H15" s="69" t="s">
        <v>205</v>
      </c>
      <c r="I15" s="25">
        <v>30000</v>
      </c>
      <c r="J15" s="26">
        <v>30000</v>
      </c>
      <c r="K15" s="70">
        <v>1</v>
      </c>
      <c r="L15" s="26">
        <v>30000</v>
      </c>
      <c r="M15" s="56">
        <v>30000</v>
      </c>
      <c r="N15" s="65">
        <f t="shared" si="0"/>
        <v>15000</v>
      </c>
      <c r="O15" s="65">
        <f t="shared" si="1"/>
        <v>10500</v>
      </c>
      <c r="P15" s="65">
        <f t="shared" si="2"/>
        <v>4500</v>
      </c>
      <c r="Q15" s="65">
        <f t="shared" si="3"/>
        <v>30000</v>
      </c>
      <c r="R15" s="52"/>
      <c r="S15" s="53"/>
      <c r="T15" s="53"/>
      <c r="V15" s="21"/>
      <c r="W15" s="15"/>
    </row>
    <row r="16" spans="1:23" s="17" customFormat="1" x14ac:dyDescent="0.25">
      <c r="A16" s="18"/>
      <c r="B16" s="4">
        <v>10</v>
      </c>
      <c r="C16" s="41">
        <v>50.78</v>
      </c>
      <c r="D16" s="11" t="s">
        <v>28</v>
      </c>
      <c r="E16" s="14" t="s">
        <v>160</v>
      </c>
      <c r="F16" s="14" t="s">
        <v>72</v>
      </c>
      <c r="G16" s="14" t="s">
        <v>116</v>
      </c>
      <c r="H16" s="42" t="s">
        <v>204</v>
      </c>
      <c r="I16" s="13">
        <v>30000</v>
      </c>
      <c r="J16" s="9">
        <v>30000</v>
      </c>
      <c r="K16" s="31">
        <v>1</v>
      </c>
      <c r="L16" s="9">
        <v>30000</v>
      </c>
      <c r="M16" s="55">
        <v>30000</v>
      </c>
      <c r="N16" s="64">
        <f t="shared" si="0"/>
        <v>15000</v>
      </c>
      <c r="O16" s="64">
        <f t="shared" si="1"/>
        <v>10500</v>
      </c>
      <c r="P16" s="64">
        <f t="shared" si="2"/>
        <v>4500</v>
      </c>
      <c r="Q16" s="64">
        <f t="shared" si="3"/>
        <v>30000</v>
      </c>
      <c r="R16" s="52"/>
      <c r="S16" s="53"/>
      <c r="T16" s="53"/>
      <c r="V16" s="28"/>
      <c r="W16" s="27"/>
    </row>
    <row r="17" spans="1:23" s="8" customFormat="1" x14ac:dyDescent="0.25">
      <c r="A17" s="18"/>
      <c r="B17" s="22">
        <v>11</v>
      </c>
      <c r="C17" s="43">
        <v>50.65</v>
      </c>
      <c r="D17" s="23" t="s">
        <v>30</v>
      </c>
      <c r="E17" s="24" t="s">
        <v>162</v>
      </c>
      <c r="F17" s="24" t="s">
        <v>74</v>
      </c>
      <c r="G17" s="24" t="s">
        <v>118</v>
      </c>
      <c r="H17" s="44" t="s">
        <v>206</v>
      </c>
      <c r="I17" s="25">
        <v>45580</v>
      </c>
      <c r="J17" s="26">
        <v>30000</v>
      </c>
      <c r="K17" s="30">
        <v>1</v>
      </c>
      <c r="L17" s="26">
        <v>30000</v>
      </c>
      <c r="M17" s="56">
        <v>30000</v>
      </c>
      <c r="N17" s="65">
        <f t="shared" si="0"/>
        <v>15000</v>
      </c>
      <c r="O17" s="65">
        <f t="shared" si="1"/>
        <v>10500</v>
      </c>
      <c r="P17" s="65">
        <f t="shared" si="2"/>
        <v>4500</v>
      </c>
      <c r="Q17" s="65">
        <f t="shared" si="3"/>
        <v>30000</v>
      </c>
      <c r="R17" s="52"/>
      <c r="S17" s="53"/>
      <c r="T17" s="53"/>
      <c r="V17" s="21"/>
      <c r="W17" s="15"/>
    </row>
    <row r="18" spans="1:23" s="29" customFormat="1" x14ac:dyDescent="0.2">
      <c r="A18" s="19"/>
      <c r="B18" s="4">
        <v>12</v>
      </c>
      <c r="C18" s="41">
        <v>50.55</v>
      </c>
      <c r="D18" s="11" t="s">
        <v>31</v>
      </c>
      <c r="E18" s="14" t="s">
        <v>163</v>
      </c>
      <c r="F18" s="14" t="s">
        <v>75</v>
      </c>
      <c r="G18" s="14" t="s">
        <v>119</v>
      </c>
      <c r="H18" s="42" t="s">
        <v>207</v>
      </c>
      <c r="I18" s="13">
        <v>29499.65</v>
      </c>
      <c r="J18" s="9">
        <v>29499.65</v>
      </c>
      <c r="K18" s="31">
        <v>1</v>
      </c>
      <c r="L18" s="9">
        <v>29499.65</v>
      </c>
      <c r="M18" s="55">
        <v>29499.65</v>
      </c>
      <c r="N18" s="64">
        <v>14749.83</v>
      </c>
      <c r="O18" s="64">
        <v>10324.870000000001</v>
      </c>
      <c r="P18" s="64">
        <v>4424.95</v>
      </c>
      <c r="Q18" s="64">
        <f>SUM(N18:P18)</f>
        <v>29499.65</v>
      </c>
      <c r="R18" s="52"/>
      <c r="S18" s="53"/>
      <c r="T18" s="53"/>
      <c r="V18" s="28"/>
      <c r="W18" s="27"/>
    </row>
    <row r="19" spans="1:23" s="8" customFormat="1" x14ac:dyDescent="0.25">
      <c r="A19" s="18"/>
      <c r="B19" s="22">
        <v>13</v>
      </c>
      <c r="C19" s="43">
        <v>50.38</v>
      </c>
      <c r="D19" s="23" t="s">
        <v>32</v>
      </c>
      <c r="E19" s="24" t="s">
        <v>164</v>
      </c>
      <c r="F19" s="24" t="s">
        <v>76</v>
      </c>
      <c r="G19" s="24" t="s">
        <v>120</v>
      </c>
      <c r="H19" s="44" t="s">
        <v>208</v>
      </c>
      <c r="I19" s="25">
        <v>34480</v>
      </c>
      <c r="J19" s="26">
        <v>30000</v>
      </c>
      <c r="K19" s="30">
        <v>1</v>
      </c>
      <c r="L19" s="26">
        <v>30000</v>
      </c>
      <c r="M19" s="56">
        <v>30000</v>
      </c>
      <c r="N19" s="65">
        <f t="shared" si="0"/>
        <v>15000</v>
      </c>
      <c r="O19" s="65">
        <f t="shared" si="1"/>
        <v>10500</v>
      </c>
      <c r="P19" s="65">
        <f t="shared" si="2"/>
        <v>4500</v>
      </c>
      <c r="Q19" s="65">
        <f>SUM(N19:P19)</f>
        <v>30000</v>
      </c>
      <c r="R19" s="52"/>
      <c r="S19" s="53"/>
      <c r="T19" s="53"/>
      <c r="V19" s="21"/>
      <c r="W19" s="15"/>
    </row>
    <row r="20" spans="1:23" s="29" customFormat="1" x14ac:dyDescent="0.2">
      <c r="A20" s="19"/>
      <c r="B20" s="4">
        <v>14</v>
      </c>
      <c r="C20" s="41">
        <v>50.37</v>
      </c>
      <c r="D20" s="11" t="s">
        <v>34</v>
      </c>
      <c r="E20" s="14" t="s">
        <v>166</v>
      </c>
      <c r="F20" s="14" t="s">
        <v>78</v>
      </c>
      <c r="G20" s="14" t="s">
        <v>122</v>
      </c>
      <c r="H20" s="42" t="s">
        <v>210</v>
      </c>
      <c r="I20" s="13">
        <v>29730</v>
      </c>
      <c r="J20" s="9">
        <v>29730</v>
      </c>
      <c r="K20" s="31">
        <v>1</v>
      </c>
      <c r="L20" s="9">
        <v>30000</v>
      </c>
      <c r="M20" s="55">
        <v>29730</v>
      </c>
      <c r="N20" s="64">
        <f t="shared" si="0"/>
        <v>14865</v>
      </c>
      <c r="O20" s="64">
        <f t="shared" si="1"/>
        <v>10405.5</v>
      </c>
      <c r="P20" s="64">
        <f t="shared" si="2"/>
        <v>4459.5</v>
      </c>
      <c r="Q20" s="64">
        <f t="shared" ref="Q20:Q29" si="4">SUM(N20:P20)</f>
        <v>29730</v>
      </c>
      <c r="R20" s="52"/>
      <c r="S20" s="53"/>
      <c r="T20" s="53"/>
      <c r="V20" s="28"/>
      <c r="W20" s="27"/>
    </row>
    <row r="21" spans="1:23" s="8" customFormat="1" x14ac:dyDescent="0.25">
      <c r="A21" s="18"/>
      <c r="B21" s="22">
        <v>15</v>
      </c>
      <c r="C21" s="43">
        <v>50.37</v>
      </c>
      <c r="D21" s="23" t="s">
        <v>33</v>
      </c>
      <c r="E21" s="24" t="s">
        <v>165</v>
      </c>
      <c r="F21" s="24" t="s">
        <v>77</v>
      </c>
      <c r="G21" s="24" t="s">
        <v>121</v>
      </c>
      <c r="H21" s="44" t="s">
        <v>209</v>
      </c>
      <c r="I21" s="25">
        <v>30730</v>
      </c>
      <c r="J21" s="26">
        <v>30000</v>
      </c>
      <c r="K21" s="30">
        <v>1</v>
      </c>
      <c r="L21" s="26">
        <v>29730</v>
      </c>
      <c r="M21" s="56">
        <v>30000</v>
      </c>
      <c r="N21" s="65">
        <f t="shared" si="0"/>
        <v>15000</v>
      </c>
      <c r="O21" s="65">
        <f t="shared" si="1"/>
        <v>10500</v>
      </c>
      <c r="P21" s="65">
        <f t="shared" si="2"/>
        <v>4500</v>
      </c>
      <c r="Q21" s="65">
        <f t="shared" si="4"/>
        <v>30000</v>
      </c>
      <c r="R21" s="52"/>
      <c r="S21" s="53"/>
      <c r="T21" s="53"/>
      <c r="V21" s="21"/>
      <c r="W21" s="15"/>
    </row>
    <row r="22" spans="1:23" s="29" customFormat="1" x14ac:dyDescent="0.2">
      <c r="A22" s="19"/>
      <c r="B22" s="4">
        <v>16</v>
      </c>
      <c r="C22" s="41">
        <v>50.13</v>
      </c>
      <c r="D22" s="11" t="s">
        <v>35</v>
      </c>
      <c r="E22" s="14" t="s">
        <v>167</v>
      </c>
      <c r="F22" s="14" t="s">
        <v>79</v>
      </c>
      <c r="G22" s="14" t="s">
        <v>123</v>
      </c>
      <c r="H22" s="42" t="s">
        <v>211</v>
      </c>
      <c r="I22" s="13">
        <v>31230</v>
      </c>
      <c r="J22" s="9">
        <v>30000</v>
      </c>
      <c r="K22" s="31">
        <v>1</v>
      </c>
      <c r="L22" s="9">
        <v>30000</v>
      </c>
      <c r="M22" s="55">
        <v>30000</v>
      </c>
      <c r="N22" s="64">
        <f t="shared" si="0"/>
        <v>15000</v>
      </c>
      <c r="O22" s="64">
        <f t="shared" si="1"/>
        <v>10500</v>
      </c>
      <c r="P22" s="64">
        <f t="shared" si="2"/>
        <v>4500</v>
      </c>
      <c r="Q22" s="64">
        <f t="shared" si="4"/>
        <v>30000</v>
      </c>
      <c r="R22" s="57"/>
      <c r="S22" s="53"/>
      <c r="T22" s="53"/>
      <c r="V22" s="28"/>
      <c r="W22" s="27"/>
    </row>
    <row r="23" spans="1:23" s="8" customFormat="1" x14ac:dyDescent="0.25">
      <c r="A23" s="18"/>
      <c r="B23" s="22">
        <v>17</v>
      </c>
      <c r="C23" s="43">
        <v>49.9</v>
      </c>
      <c r="D23" s="23" t="s">
        <v>36</v>
      </c>
      <c r="E23" s="24" t="s">
        <v>168</v>
      </c>
      <c r="F23" s="24" t="s">
        <v>80</v>
      </c>
      <c r="G23" s="24" t="s">
        <v>124</v>
      </c>
      <c r="H23" s="44" t="s">
        <v>212</v>
      </c>
      <c r="I23" s="25">
        <v>38180</v>
      </c>
      <c r="J23" s="26">
        <v>30000</v>
      </c>
      <c r="K23" s="30">
        <v>1</v>
      </c>
      <c r="L23" s="26">
        <v>30000</v>
      </c>
      <c r="M23" s="56">
        <v>30000</v>
      </c>
      <c r="N23" s="65">
        <f t="shared" si="0"/>
        <v>15000</v>
      </c>
      <c r="O23" s="65">
        <f t="shared" si="1"/>
        <v>10500</v>
      </c>
      <c r="P23" s="65">
        <f t="shared" si="2"/>
        <v>4500</v>
      </c>
      <c r="Q23" s="65">
        <f t="shared" si="4"/>
        <v>30000</v>
      </c>
      <c r="R23" s="52"/>
      <c r="S23" s="53"/>
      <c r="T23" s="53"/>
      <c r="V23" s="21"/>
      <c r="W23" s="15"/>
    </row>
    <row r="24" spans="1:23" s="29" customFormat="1" x14ac:dyDescent="0.2">
      <c r="A24" s="19"/>
      <c r="B24" s="4">
        <v>18</v>
      </c>
      <c r="C24" s="41">
        <v>49.88</v>
      </c>
      <c r="D24" s="11" t="s">
        <v>38</v>
      </c>
      <c r="E24" s="14" t="s">
        <v>170</v>
      </c>
      <c r="F24" s="14" t="s">
        <v>82</v>
      </c>
      <c r="G24" s="14" t="s">
        <v>126</v>
      </c>
      <c r="H24" s="42" t="s">
        <v>214</v>
      </c>
      <c r="I24" s="13">
        <v>31230</v>
      </c>
      <c r="J24" s="9">
        <v>30000</v>
      </c>
      <c r="K24" s="31">
        <v>1</v>
      </c>
      <c r="L24" s="9">
        <v>30000</v>
      </c>
      <c r="M24" s="55">
        <v>30000</v>
      </c>
      <c r="N24" s="64">
        <f t="shared" si="0"/>
        <v>15000</v>
      </c>
      <c r="O24" s="64">
        <f t="shared" si="1"/>
        <v>10500</v>
      </c>
      <c r="P24" s="64">
        <f t="shared" si="2"/>
        <v>4500</v>
      </c>
      <c r="Q24" s="64">
        <f t="shared" si="4"/>
        <v>30000</v>
      </c>
      <c r="R24" s="52"/>
      <c r="S24" s="53"/>
      <c r="T24" s="53"/>
      <c r="V24" s="28"/>
      <c r="W24" s="27"/>
    </row>
    <row r="25" spans="1:23" s="8" customFormat="1" x14ac:dyDescent="0.25">
      <c r="A25" s="18"/>
      <c r="B25" s="22">
        <v>19</v>
      </c>
      <c r="C25" s="43">
        <v>49.87</v>
      </c>
      <c r="D25" s="23" t="s">
        <v>37</v>
      </c>
      <c r="E25" s="24" t="s">
        <v>169</v>
      </c>
      <c r="F25" s="24" t="s">
        <v>81</v>
      </c>
      <c r="G25" s="24" t="s">
        <v>125</v>
      </c>
      <c r="H25" s="44" t="s">
        <v>213</v>
      </c>
      <c r="I25" s="25">
        <v>29730</v>
      </c>
      <c r="J25" s="26">
        <v>29730</v>
      </c>
      <c r="K25" s="30">
        <v>1</v>
      </c>
      <c r="L25" s="26">
        <v>29730</v>
      </c>
      <c r="M25" s="56">
        <v>29730</v>
      </c>
      <c r="N25" s="65">
        <f t="shared" si="0"/>
        <v>14865</v>
      </c>
      <c r="O25" s="65">
        <f t="shared" si="1"/>
        <v>10405.5</v>
      </c>
      <c r="P25" s="65">
        <f t="shared" si="2"/>
        <v>4459.5</v>
      </c>
      <c r="Q25" s="65">
        <f t="shared" si="4"/>
        <v>29730</v>
      </c>
      <c r="R25" s="52"/>
      <c r="S25" s="53"/>
      <c r="T25" s="53"/>
      <c r="V25" s="21"/>
      <c r="W25" s="15"/>
    </row>
    <row r="26" spans="1:23" s="29" customFormat="1" x14ac:dyDescent="0.2">
      <c r="A26" s="19"/>
      <c r="B26" s="4">
        <v>20</v>
      </c>
      <c r="C26" s="41">
        <v>49.81</v>
      </c>
      <c r="D26" s="11" t="s">
        <v>39</v>
      </c>
      <c r="E26" s="14" t="s">
        <v>171</v>
      </c>
      <c r="F26" s="14" t="s">
        <v>83</v>
      </c>
      <c r="G26" s="14" t="s">
        <v>127</v>
      </c>
      <c r="H26" s="42" t="s">
        <v>215</v>
      </c>
      <c r="I26" s="13">
        <v>23866</v>
      </c>
      <c r="J26" s="9">
        <v>23866</v>
      </c>
      <c r="K26" s="31">
        <v>1</v>
      </c>
      <c r="L26" s="9">
        <v>23866</v>
      </c>
      <c r="M26" s="55">
        <v>23866</v>
      </c>
      <c r="N26" s="64">
        <f t="shared" si="0"/>
        <v>11933</v>
      </c>
      <c r="O26" s="64">
        <f t="shared" si="1"/>
        <v>8353.1</v>
      </c>
      <c r="P26" s="64">
        <f t="shared" si="2"/>
        <v>3579.9</v>
      </c>
      <c r="Q26" s="64">
        <f t="shared" si="4"/>
        <v>23866</v>
      </c>
      <c r="R26" s="52"/>
      <c r="S26" s="53"/>
      <c r="T26" s="53"/>
      <c r="V26" s="28"/>
      <c r="W26" s="27"/>
    </row>
    <row r="27" spans="1:23" s="8" customFormat="1" x14ac:dyDescent="0.25">
      <c r="A27" s="18"/>
      <c r="B27" s="22">
        <v>21</v>
      </c>
      <c r="C27" s="43">
        <v>49.05</v>
      </c>
      <c r="D27" s="23" t="s">
        <v>40</v>
      </c>
      <c r="E27" s="24" t="s">
        <v>172</v>
      </c>
      <c r="F27" s="24" t="s">
        <v>84</v>
      </c>
      <c r="G27" s="24" t="s">
        <v>128</v>
      </c>
      <c r="H27" s="44" t="s">
        <v>216</v>
      </c>
      <c r="I27" s="25">
        <v>23922.84</v>
      </c>
      <c r="J27" s="26">
        <v>25381.4</v>
      </c>
      <c r="K27" s="30">
        <v>1</v>
      </c>
      <c r="L27" s="26">
        <v>25381.4</v>
      </c>
      <c r="M27" s="56">
        <v>25381.4</v>
      </c>
      <c r="N27" s="65">
        <f t="shared" si="0"/>
        <v>12690.7</v>
      </c>
      <c r="O27" s="65">
        <f t="shared" si="1"/>
        <v>8883.49</v>
      </c>
      <c r="P27" s="65">
        <f t="shared" si="2"/>
        <v>3807.21</v>
      </c>
      <c r="Q27" s="65">
        <f t="shared" si="4"/>
        <v>25381.4</v>
      </c>
      <c r="R27" s="52"/>
      <c r="S27" s="53"/>
      <c r="T27" s="53"/>
      <c r="V27" s="21"/>
      <c r="W27" s="15"/>
    </row>
    <row r="28" spans="1:23" s="29" customFormat="1" x14ac:dyDescent="0.2">
      <c r="A28" s="19"/>
      <c r="B28" s="4">
        <v>22</v>
      </c>
      <c r="C28" s="41">
        <v>48.81</v>
      </c>
      <c r="D28" s="11" t="s">
        <v>41</v>
      </c>
      <c r="E28" s="14" t="s">
        <v>173</v>
      </c>
      <c r="F28" s="14" t="s">
        <v>104</v>
      </c>
      <c r="G28" s="14" t="s">
        <v>129</v>
      </c>
      <c r="H28" s="42" t="s">
        <v>217</v>
      </c>
      <c r="I28" s="13">
        <v>30000</v>
      </c>
      <c r="J28" s="9">
        <v>30000</v>
      </c>
      <c r="K28" s="31">
        <v>1</v>
      </c>
      <c r="L28" s="9">
        <v>30000</v>
      </c>
      <c r="M28" s="55">
        <v>30000</v>
      </c>
      <c r="N28" s="64">
        <f t="shared" si="0"/>
        <v>15000</v>
      </c>
      <c r="O28" s="64">
        <f t="shared" si="1"/>
        <v>10500</v>
      </c>
      <c r="P28" s="64">
        <f t="shared" si="2"/>
        <v>4500</v>
      </c>
      <c r="Q28" s="64">
        <f t="shared" si="4"/>
        <v>30000</v>
      </c>
      <c r="R28" s="52"/>
      <c r="S28" s="53"/>
      <c r="T28" s="53"/>
      <c r="V28" s="28"/>
      <c r="W28" s="27"/>
    </row>
    <row r="29" spans="1:23" s="8" customFormat="1" x14ac:dyDescent="0.25">
      <c r="A29" s="18"/>
      <c r="B29" s="22">
        <v>23</v>
      </c>
      <c r="C29" s="43">
        <v>48.5</v>
      </c>
      <c r="D29" s="23" t="s">
        <v>42</v>
      </c>
      <c r="E29" s="24" t="s">
        <v>174</v>
      </c>
      <c r="F29" s="24" t="s">
        <v>85</v>
      </c>
      <c r="G29" s="24" t="s">
        <v>130</v>
      </c>
      <c r="H29" s="44" t="s">
        <v>218</v>
      </c>
      <c r="I29" s="25">
        <v>20630</v>
      </c>
      <c r="J29" s="26">
        <v>20630</v>
      </c>
      <c r="K29" s="30">
        <v>1</v>
      </c>
      <c r="L29" s="26">
        <v>20630</v>
      </c>
      <c r="M29" s="56">
        <v>20630</v>
      </c>
      <c r="N29" s="65">
        <f t="shared" si="0"/>
        <v>10315</v>
      </c>
      <c r="O29" s="65">
        <f t="shared" si="1"/>
        <v>7220.4999999999991</v>
      </c>
      <c r="P29" s="65">
        <f t="shared" si="2"/>
        <v>3094.5</v>
      </c>
      <c r="Q29" s="65">
        <f t="shared" si="4"/>
        <v>20630</v>
      </c>
      <c r="R29" s="52"/>
      <c r="S29" s="53"/>
      <c r="T29" s="53"/>
      <c r="V29" s="21"/>
      <c r="W29" s="15"/>
    </row>
    <row r="30" spans="1:23" s="29" customFormat="1" x14ac:dyDescent="0.2">
      <c r="A30" s="19"/>
      <c r="B30" s="4">
        <v>24</v>
      </c>
      <c r="C30" s="41">
        <v>47.97</v>
      </c>
      <c r="D30" s="11" t="s">
        <v>43</v>
      </c>
      <c r="E30" s="14" t="s">
        <v>175</v>
      </c>
      <c r="F30" s="14" t="s">
        <v>86</v>
      </c>
      <c r="G30" s="14" t="s">
        <v>131</v>
      </c>
      <c r="H30" s="42" t="s">
        <v>219</v>
      </c>
      <c r="I30" s="13">
        <v>24243.14</v>
      </c>
      <c r="J30" s="9">
        <v>24243.14</v>
      </c>
      <c r="K30" s="31">
        <v>1</v>
      </c>
      <c r="L30" s="9">
        <v>24243.14</v>
      </c>
      <c r="M30" s="55">
        <v>24243.14</v>
      </c>
      <c r="N30" s="64">
        <f t="shared" si="0"/>
        <v>12121.57</v>
      </c>
      <c r="O30" s="64">
        <v>8485.1</v>
      </c>
      <c r="P30" s="64">
        <v>3636.47</v>
      </c>
      <c r="Q30" s="64">
        <f>SUM(N30:P30)</f>
        <v>24243.14</v>
      </c>
      <c r="R30" s="52"/>
      <c r="S30" s="53"/>
      <c r="T30" s="53"/>
      <c r="V30" s="28"/>
      <c r="W30" s="27"/>
    </row>
    <row r="31" spans="1:23" s="8" customFormat="1" x14ac:dyDescent="0.25">
      <c r="A31" s="18"/>
      <c r="B31" s="22">
        <v>25</v>
      </c>
      <c r="C31" s="43">
        <v>47.76</v>
      </c>
      <c r="D31" s="23" t="s">
        <v>44</v>
      </c>
      <c r="E31" s="24" t="s">
        <v>176</v>
      </c>
      <c r="F31" s="24" t="s">
        <v>87</v>
      </c>
      <c r="G31" s="24" t="s">
        <v>132</v>
      </c>
      <c r="H31" s="44" t="s">
        <v>220</v>
      </c>
      <c r="I31" s="25">
        <v>29997.5</v>
      </c>
      <c r="J31" s="26">
        <v>27537.5</v>
      </c>
      <c r="K31" s="30">
        <v>1</v>
      </c>
      <c r="L31" s="26">
        <v>27537.5</v>
      </c>
      <c r="M31" s="56">
        <v>27537.5</v>
      </c>
      <c r="N31" s="65">
        <f t="shared" si="0"/>
        <v>13768.75</v>
      </c>
      <c r="O31" s="65">
        <v>9638.1200000000008</v>
      </c>
      <c r="P31" s="65">
        <v>4130.63</v>
      </c>
      <c r="Q31" s="65">
        <f>SUM(N31:P31)</f>
        <v>27537.500000000004</v>
      </c>
      <c r="R31" s="52"/>
      <c r="S31" s="53"/>
      <c r="T31" s="53"/>
      <c r="V31" s="21"/>
      <c r="W31" s="15"/>
    </row>
    <row r="32" spans="1:23" s="29" customFormat="1" x14ac:dyDescent="0.2">
      <c r="A32" s="19"/>
      <c r="B32" s="4">
        <v>26</v>
      </c>
      <c r="C32" s="41">
        <v>46.77</v>
      </c>
      <c r="D32" s="11" t="s">
        <v>45</v>
      </c>
      <c r="E32" s="14" t="s">
        <v>177</v>
      </c>
      <c r="F32" s="14" t="s">
        <v>88</v>
      </c>
      <c r="G32" s="14" t="s">
        <v>133</v>
      </c>
      <c r="H32" s="42" t="s">
        <v>221</v>
      </c>
      <c r="I32" s="13">
        <v>30000</v>
      </c>
      <c r="J32" s="9">
        <v>30000</v>
      </c>
      <c r="K32" s="31">
        <v>1</v>
      </c>
      <c r="L32" s="9">
        <v>30000</v>
      </c>
      <c r="M32" s="55">
        <v>30000</v>
      </c>
      <c r="N32" s="64">
        <f t="shared" si="0"/>
        <v>15000</v>
      </c>
      <c r="O32" s="64">
        <f t="shared" si="1"/>
        <v>10500</v>
      </c>
      <c r="P32" s="64">
        <f t="shared" si="2"/>
        <v>4500</v>
      </c>
      <c r="Q32" s="64">
        <f>SUM(N32:P32)</f>
        <v>30000</v>
      </c>
      <c r="R32" s="52"/>
      <c r="S32" s="53"/>
      <c r="T32" s="53"/>
      <c r="V32" s="28"/>
      <c r="W32" s="27"/>
    </row>
    <row r="33" spans="1:23" s="8" customFormat="1" x14ac:dyDescent="0.25">
      <c r="A33" s="18"/>
      <c r="B33" s="22">
        <v>27</v>
      </c>
      <c r="C33" s="43">
        <v>45.59</v>
      </c>
      <c r="D33" s="23" t="s">
        <v>46</v>
      </c>
      <c r="E33" s="24" t="s">
        <v>178</v>
      </c>
      <c r="F33" s="24" t="s">
        <v>105</v>
      </c>
      <c r="G33" s="24" t="s">
        <v>134</v>
      </c>
      <c r="H33" s="44" t="s">
        <v>222</v>
      </c>
      <c r="I33" s="25">
        <v>28364.55</v>
      </c>
      <c r="J33" s="26">
        <v>24614.55</v>
      </c>
      <c r="K33" s="30">
        <v>1</v>
      </c>
      <c r="L33" s="26">
        <v>24614.55</v>
      </c>
      <c r="M33" s="56">
        <v>24614.55</v>
      </c>
      <c r="N33" s="65">
        <v>12307.28</v>
      </c>
      <c r="O33" s="65">
        <v>8615.09</v>
      </c>
      <c r="P33" s="65">
        <v>3692.18</v>
      </c>
      <c r="Q33" s="65">
        <f>SUM(N33:P33)</f>
        <v>24614.550000000003</v>
      </c>
      <c r="R33" s="52"/>
      <c r="S33" s="53"/>
      <c r="T33" s="53"/>
      <c r="V33" s="21"/>
      <c r="W33" s="15"/>
    </row>
    <row r="34" spans="1:23" s="29" customFormat="1" x14ac:dyDescent="0.2">
      <c r="A34" s="19"/>
      <c r="B34" s="4">
        <v>28</v>
      </c>
      <c r="C34" s="41">
        <v>45.53</v>
      </c>
      <c r="D34" s="11" t="s">
        <v>47</v>
      </c>
      <c r="E34" s="14" t="s">
        <v>179</v>
      </c>
      <c r="F34" s="14" t="s">
        <v>89</v>
      </c>
      <c r="G34" s="14" t="s">
        <v>135</v>
      </c>
      <c r="H34" s="42" t="s">
        <v>223</v>
      </c>
      <c r="I34" s="13">
        <v>6062</v>
      </c>
      <c r="J34" s="9">
        <v>6062</v>
      </c>
      <c r="K34" s="31">
        <v>1</v>
      </c>
      <c r="L34" s="9">
        <v>6062</v>
      </c>
      <c r="M34" s="55">
        <v>6062</v>
      </c>
      <c r="N34" s="64">
        <f t="shared" si="0"/>
        <v>3031</v>
      </c>
      <c r="O34" s="64">
        <f t="shared" si="1"/>
        <v>2121.6999999999998</v>
      </c>
      <c r="P34" s="64">
        <f t="shared" si="2"/>
        <v>909.3</v>
      </c>
      <c r="Q34" s="64">
        <f>SUM(N34:P34)</f>
        <v>6062</v>
      </c>
      <c r="R34" s="52"/>
      <c r="S34" s="53"/>
      <c r="T34" s="53"/>
      <c r="V34" s="28"/>
      <c r="W34" s="27"/>
    </row>
    <row r="35" spans="1:23" s="8" customFormat="1" x14ac:dyDescent="0.25">
      <c r="A35" s="18"/>
      <c r="B35" s="22">
        <v>29</v>
      </c>
      <c r="C35" s="43">
        <v>45.52</v>
      </c>
      <c r="D35" s="23" t="s">
        <v>48</v>
      </c>
      <c r="E35" s="24" t="s">
        <v>180</v>
      </c>
      <c r="F35" s="24" t="s">
        <v>106</v>
      </c>
      <c r="G35" s="24" t="s">
        <v>136</v>
      </c>
      <c r="H35" s="44" t="s">
        <v>224</v>
      </c>
      <c r="I35" s="25">
        <v>41097.35</v>
      </c>
      <c r="J35" s="26">
        <v>30000</v>
      </c>
      <c r="K35" s="30">
        <v>1</v>
      </c>
      <c r="L35" s="26">
        <v>30000</v>
      </c>
      <c r="M35" s="56">
        <v>30000</v>
      </c>
      <c r="N35" s="65">
        <f t="shared" si="0"/>
        <v>15000</v>
      </c>
      <c r="O35" s="65">
        <f t="shared" si="1"/>
        <v>10500</v>
      </c>
      <c r="P35" s="65">
        <f t="shared" si="2"/>
        <v>4500</v>
      </c>
      <c r="Q35" s="65">
        <f t="shared" ref="Q35:Q36" si="5">SUM(N35:P35)</f>
        <v>30000</v>
      </c>
      <c r="R35" s="52"/>
      <c r="S35" s="53"/>
      <c r="T35" s="53"/>
      <c r="V35" s="21"/>
      <c r="W35" s="15"/>
    </row>
    <row r="36" spans="1:23" s="29" customFormat="1" x14ac:dyDescent="0.2">
      <c r="A36" s="19"/>
      <c r="B36" s="4">
        <v>30</v>
      </c>
      <c r="C36" s="41">
        <v>44.95</v>
      </c>
      <c r="D36" s="11" t="s">
        <v>49</v>
      </c>
      <c r="E36" s="14" t="s">
        <v>181</v>
      </c>
      <c r="F36" s="14" t="s">
        <v>90</v>
      </c>
      <c r="G36" s="14" t="s">
        <v>137</v>
      </c>
      <c r="H36" s="42" t="s">
        <v>225</v>
      </c>
      <c r="I36" s="13">
        <v>59932.800000000003</v>
      </c>
      <c r="J36" s="9">
        <v>30000</v>
      </c>
      <c r="K36" s="31">
        <v>1</v>
      </c>
      <c r="L36" s="9">
        <v>30000</v>
      </c>
      <c r="M36" s="55">
        <v>30000</v>
      </c>
      <c r="N36" s="64">
        <f t="shared" si="0"/>
        <v>15000</v>
      </c>
      <c r="O36" s="64">
        <f t="shared" si="1"/>
        <v>10500</v>
      </c>
      <c r="P36" s="64">
        <f t="shared" si="2"/>
        <v>4500</v>
      </c>
      <c r="Q36" s="64">
        <f t="shared" si="5"/>
        <v>30000</v>
      </c>
      <c r="R36" s="52"/>
      <c r="S36" s="53"/>
      <c r="T36" s="53"/>
      <c r="V36" s="28"/>
      <c r="W36" s="27"/>
    </row>
    <row r="37" spans="1:23" s="8" customFormat="1" x14ac:dyDescent="0.25">
      <c r="A37" s="18"/>
      <c r="B37" s="22">
        <v>31</v>
      </c>
      <c r="C37" s="43">
        <v>44.68</v>
      </c>
      <c r="D37" s="23" t="s">
        <v>50</v>
      </c>
      <c r="E37" s="24" t="s">
        <v>182</v>
      </c>
      <c r="F37" s="24" t="s">
        <v>91</v>
      </c>
      <c r="G37" s="24" t="s">
        <v>138</v>
      </c>
      <c r="H37" s="44" t="s">
        <v>226</v>
      </c>
      <c r="I37" s="25">
        <v>5490.9</v>
      </c>
      <c r="J37" s="26">
        <v>5352.37</v>
      </c>
      <c r="K37" s="30">
        <v>1</v>
      </c>
      <c r="L37" s="26">
        <v>5352.37</v>
      </c>
      <c r="M37" s="56">
        <v>5352.37</v>
      </c>
      <c r="N37" s="65">
        <v>2676.19</v>
      </c>
      <c r="O37" s="65">
        <v>1873.33</v>
      </c>
      <c r="P37" s="65">
        <v>802.85</v>
      </c>
      <c r="Q37" s="65">
        <f>SUM(N37:P37)</f>
        <v>5352.3700000000008</v>
      </c>
      <c r="R37" s="52"/>
      <c r="S37" s="53"/>
      <c r="T37" s="53"/>
      <c r="V37" s="21"/>
      <c r="W37" s="15"/>
    </row>
    <row r="38" spans="1:23" s="29" customFormat="1" x14ac:dyDescent="0.2">
      <c r="A38" s="19"/>
      <c r="B38" s="4">
        <v>32</v>
      </c>
      <c r="C38" s="41">
        <v>44.38</v>
      </c>
      <c r="D38" s="11" t="s">
        <v>51</v>
      </c>
      <c r="E38" s="14" t="s">
        <v>183</v>
      </c>
      <c r="F38" s="14" t="s">
        <v>92</v>
      </c>
      <c r="G38" s="14" t="s">
        <v>139</v>
      </c>
      <c r="H38" s="42" t="s">
        <v>227</v>
      </c>
      <c r="I38" s="13">
        <v>30250.240000000002</v>
      </c>
      <c r="J38" s="9">
        <v>26200.240000000002</v>
      </c>
      <c r="K38" s="31">
        <v>1</v>
      </c>
      <c r="L38" s="9">
        <v>26200.240000000002</v>
      </c>
      <c r="M38" s="55">
        <v>26200.240000000002</v>
      </c>
      <c r="N38" s="64">
        <f t="shared" si="0"/>
        <v>13100.12</v>
      </c>
      <c r="O38" s="64">
        <v>9170.09</v>
      </c>
      <c r="P38" s="64">
        <v>3930.03</v>
      </c>
      <c r="Q38" s="64">
        <f>SUM(N38:P38)</f>
        <v>26200.239999999998</v>
      </c>
      <c r="R38" s="52"/>
      <c r="S38" s="53"/>
      <c r="T38" s="53"/>
      <c r="V38" s="28"/>
      <c r="W38" s="27"/>
    </row>
    <row r="39" spans="1:23" s="8" customFormat="1" x14ac:dyDescent="0.25">
      <c r="A39" s="18"/>
      <c r="B39" s="22">
        <v>33</v>
      </c>
      <c r="C39" s="43">
        <v>43.72</v>
      </c>
      <c r="D39" s="23" t="s">
        <v>52</v>
      </c>
      <c r="E39" s="24" t="s">
        <v>184</v>
      </c>
      <c r="F39" s="24" t="s">
        <v>107</v>
      </c>
      <c r="G39" s="24" t="s">
        <v>140</v>
      </c>
      <c r="H39" s="44" t="s">
        <v>228</v>
      </c>
      <c r="I39" s="25">
        <v>23279.43</v>
      </c>
      <c r="J39" s="26">
        <v>13129.43</v>
      </c>
      <c r="K39" s="30">
        <v>1</v>
      </c>
      <c r="L39" s="26">
        <v>13129.43</v>
      </c>
      <c r="M39" s="56">
        <v>13129.43</v>
      </c>
      <c r="N39" s="65">
        <v>6564.71</v>
      </c>
      <c r="O39" s="65">
        <v>4595.3</v>
      </c>
      <c r="P39" s="65">
        <v>1969.42</v>
      </c>
      <c r="Q39" s="65">
        <f>SUM(N39:P39)</f>
        <v>13129.43</v>
      </c>
      <c r="R39" s="52"/>
      <c r="S39" s="53"/>
      <c r="T39" s="53"/>
      <c r="V39" s="21"/>
      <c r="W39" s="15"/>
    </row>
    <row r="40" spans="1:23" s="29" customFormat="1" x14ac:dyDescent="0.2">
      <c r="A40" s="19"/>
      <c r="B40" s="4">
        <v>34</v>
      </c>
      <c r="C40" s="41">
        <v>43.62</v>
      </c>
      <c r="D40" s="11" t="s">
        <v>53</v>
      </c>
      <c r="E40" s="14" t="s">
        <v>185</v>
      </c>
      <c r="F40" s="14" t="s">
        <v>93</v>
      </c>
      <c r="G40" s="14" t="s">
        <v>141</v>
      </c>
      <c r="H40" s="42" t="s">
        <v>229</v>
      </c>
      <c r="I40" s="13">
        <v>25750.3</v>
      </c>
      <c r="J40" s="9">
        <v>25750.3</v>
      </c>
      <c r="K40" s="31">
        <v>1</v>
      </c>
      <c r="L40" s="9">
        <v>25750.3</v>
      </c>
      <c r="M40" s="55">
        <v>25750.3</v>
      </c>
      <c r="N40" s="64">
        <f t="shared" si="0"/>
        <v>12875.15</v>
      </c>
      <c r="O40" s="64">
        <v>9012.6</v>
      </c>
      <c r="P40" s="64">
        <v>3862.55</v>
      </c>
      <c r="Q40" s="64">
        <f>SUM(N40:P40)</f>
        <v>25750.3</v>
      </c>
      <c r="R40" s="52"/>
      <c r="S40" s="53"/>
      <c r="T40" s="53"/>
      <c r="V40" s="28"/>
      <c r="W40" s="27"/>
    </row>
    <row r="41" spans="1:23" s="8" customFormat="1" x14ac:dyDescent="0.25">
      <c r="A41" s="18"/>
      <c r="B41" s="22">
        <v>35</v>
      </c>
      <c r="C41" s="43">
        <v>43.55</v>
      </c>
      <c r="D41" s="23" t="s">
        <v>54</v>
      </c>
      <c r="E41" s="24" t="s">
        <v>186</v>
      </c>
      <c r="F41" s="24" t="s">
        <v>94</v>
      </c>
      <c r="G41" s="24" t="s">
        <v>142</v>
      </c>
      <c r="H41" s="44" t="s">
        <v>230</v>
      </c>
      <c r="I41" s="25">
        <v>34007.56</v>
      </c>
      <c r="J41" s="26">
        <v>30000</v>
      </c>
      <c r="K41" s="30">
        <v>1</v>
      </c>
      <c r="L41" s="26">
        <v>30000</v>
      </c>
      <c r="M41" s="56">
        <v>30000</v>
      </c>
      <c r="N41" s="65">
        <f t="shared" si="0"/>
        <v>15000</v>
      </c>
      <c r="O41" s="65">
        <f t="shared" si="1"/>
        <v>10500</v>
      </c>
      <c r="P41" s="65">
        <f t="shared" si="2"/>
        <v>4500</v>
      </c>
      <c r="Q41" s="65">
        <f>SUM(N41:P41)</f>
        <v>30000</v>
      </c>
      <c r="R41" s="52"/>
      <c r="S41" s="53"/>
      <c r="T41" s="53"/>
      <c r="V41" s="21"/>
      <c r="W41" s="15"/>
    </row>
    <row r="42" spans="1:23" s="29" customFormat="1" x14ac:dyDescent="0.2">
      <c r="A42" s="19"/>
      <c r="B42" s="4">
        <v>36</v>
      </c>
      <c r="C42" s="41">
        <v>43.07</v>
      </c>
      <c r="D42" s="11" t="s">
        <v>55</v>
      </c>
      <c r="E42" s="14" t="s">
        <v>187</v>
      </c>
      <c r="F42" s="14" t="s">
        <v>95</v>
      </c>
      <c r="G42" s="14" t="s">
        <v>143</v>
      </c>
      <c r="H42" s="42" t="s">
        <v>231</v>
      </c>
      <c r="I42" s="13">
        <v>25914.6</v>
      </c>
      <c r="J42" s="9">
        <v>25265.599999999999</v>
      </c>
      <c r="K42" s="31">
        <v>1</v>
      </c>
      <c r="L42" s="9">
        <v>25265.599999999999</v>
      </c>
      <c r="M42" s="55">
        <v>25265.599999999999</v>
      </c>
      <c r="N42" s="64">
        <f t="shared" si="0"/>
        <v>12632.8</v>
      </c>
      <c r="O42" s="64">
        <f t="shared" si="1"/>
        <v>8842.9599999999991</v>
      </c>
      <c r="P42" s="64">
        <f t="shared" si="2"/>
        <v>3789.8399999999997</v>
      </c>
      <c r="Q42" s="64">
        <f t="shared" ref="Q42:Q45" si="6">SUM(N42:P42)</f>
        <v>25265.599999999999</v>
      </c>
      <c r="R42" s="52"/>
      <c r="S42" s="53"/>
      <c r="T42" s="53"/>
      <c r="V42" s="28"/>
      <c r="W42" s="27"/>
    </row>
    <row r="43" spans="1:23" s="8" customFormat="1" x14ac:dyDescent="0.25">
      <c r="A43" s="18"/>
      <c r="B43" s="22">
        <v>37</v>
      </c>
      <c r="C43" s="43">
        <v>42.69</v>
      </c>
      <c r="D43" s="23" t="s">
        <v>56</v>
      </c>
      <c r="E43" s="24" t="s">
        <v>188</v>
      </c>
      <c r="F43" s="24" t="s">
        <v>96</v>
      </c>
      <c r="G43" s="24" t="s">
        <v>144</v>
      </c>
      <c r="H43" s="44" t="s">
        <v>232</v>
      </c>
      <c r="I43" s="25">
        <v>31693.94</v>
      </c>
      <c r="J43" s="26">
        <v>30000</v>
      </c>
      <c r="K43" s="30">
        <v>1</v>
      </c>
      <c r="L43" s="26">
        <v>30000</v>
      </c>
      <c r="M43" s="56">
        <v>30000</v>
      </c>
      <c r="N43" s="65">
        <f t="shared" si="0"/>
        <v>15000</v>
      </c>
      <c r="O43" s="65">
        <f t="shared" si="1"/>
        <v>10500</v>
      </c>
      <c r="P43" s="65">
        <f t="shared" si="2"/>
        <v>4500</v>
      </c>
      <c r="Q43" s="65">
        <f t="shared" si="6"/>
        <v>30000</v>
      </c>
      <c r="R43" s="52"/>
      <c r="S43" s="53"/>
      <c r="T43" s="53"/>
      <c r="V43" s="21"/>
      <c r="W43" s="15"/>
    </row>
    <row r="44" spans="1:23" s="29" customFormat="1" x14ac:dyDescent="0.2">
      <c r="A44" s="19"/>
      <c r="B44" s="4">
        <v>38</v>
      </c>
      <c r="C44" s="41">
        <v>42.32</v>
      </c>
      <c r="D44" s="11" t="s">
        <v>57</v>
      </c>
      <c r="E44" s="14" t="s">
        <v>189</v>
      </c>
      <c r="F44" s="14" t="s">
        <v>97</v>
      </c>
      <c r="G44" s="14" t="s">
        <v>145</v>
      </c>
      <c r="H44" s="42" t="s">
        <v>233</v>
      </c>
      <c r="I44" s="13">
        <v>67000</v>
      </c>
      <c r="J44" s="9">
        <v>30000</v>
      </c>
      <c r="K44" s="31">
        <v>1</v>
      </c>
      <c r="L44" s="9">
        <v>30000</v>
      </c>
      <c r="M44" s="55">
        <v>30000</v>
      </c>
      <c r="N44" s="64">
        <f t="shared" si="0"/>
        <v>15000</v>
      </c>
      <c r="O44" s="64">
        <f t="shared" si="1"/>
        <v>10500</v>
      </c>
      <c r="P44" s="64">
        <f t="shared" si="2"/>
        <v>4500</v>
      </c>
      <c r="Q44" s="64">
        <f t="shared" si="6"/>
        <v>30000</v>
      </c>
      <c r="R44" s="52"/>
      <c r="S44" s="53"/>
      <c r="T44" s="53"/>
      <c r="V44" s="28"/>
      <c r="W44" s="27"/>
    </row>
    <row r="45" spans="1:23" s="8" customFormat="1" x14ac:dyDescent="0.25">
      <c r="A45" s="18"/>
      <c r="B45" s="22">
        <v>39</v>
      </c>
      <c r="C45" s="43">
        <v>42.17</v>
      </c>
      <c r="D45" s="23" t="s">
        <v>58</v>
      </c>
      <c r="E45" s="24" t="s">
        <v>190</v>
      </c>
      <c r="F45" s="24" t="s">
        <v>98</v>
      </c>
      <c r="G45" s="24" t="s">
        <v>146</v>
      </c>
      <c r="H45" s="44" t="s">
        <v>234</v>
      </c>
      <c r="I45" s="25">
        <v>22442</v>
      </c>
      <c r="J45" s="26">
        <v>22442</v>
      </c>
      <c r="K45" s="30">
        <v>1</v>
      </c>
      <c r="L45" s="26">
        <v>22442</v>
      </c>
      <c r="M45" s="56">
        <v>22442</v>
      </c>
      <c r="N45" s="65">
        <f t="shared" si="0"/>
        <v>11221</v>
      </c>
      <c r="O45" s="65">
        <f t="shared" si="1"/>
        <v>7854.7</v>
      </c>
      <c r="P45" s="65">
        <f t="shared" si="2"/>
        <v>3366.2999999999997</v>
      </c>
      <c r="Q45" s="65">
        <f t="shared" si="6"/>
        <v>22442</v>
      </c>
      <c r="R45" s="52"/>
      <c r="S45" s="53"/>
      <c r="T45" s="53"/>
      <c r="V45" s="21"/>
      <c r="W45" s="15"/>
    </row>
    <row r="46" spans="1:23" s="29" customFormat="1" x14ac:dyDescent="0.2">
      <c r="A46" s="19"/>
      <c r="B46" s="4">
        <v>40</v>
      </c>
      <c r="C46" s="41">
        <v>42</v>
      </c>
      <c r="D46" s="11" t="s">
        <v>59</v>
      </c>
      <c r="E46" s="14" t="s">
        <v>191</v>
      </c>
      <c r="F46" s="14" t="s">
        <v>99</v>
      </c>
      <c r="G46" s="14" t="s">
        <v>147</v>
      </c>
      <c r="H46" s="42" t="s">
        <v>235</v>
      </c>
      <c r="I46" s="13">
        <v>23062.92</v>
      </c>
      <c r="J46" s="9">
        <v>23062.92</v>
      </c>
      <c r="K46" s="31">
        <v>1</v>
      </c>
      <c r="L46" s="9">
        <v>23062.92</v>
      </c>
      <c r="M46" s="55">
        <v>23062.92</v>
      </c>
      <c r="N46" s="64">
        <f t="shared" si="0"/>
        <v>11531.46</v>
      </c>
      <c r="O46" s="64">
        <v>8072.02</v>
      </c>
      <c r="P46" s="64">
        <v>3459.44</v>
      </c>
      <c r="Q46" s="64">
        <f>SUM(N46:P46)</f>
        <v>23062.92</v>
      </c>
      <c r="R46" s="52"/>
      <c r="S46" s="53"/>
      <c r="T46" s="53"/>
      <c r="V46" s="28"/>
      <c r="W46" s="27"/>
    </row>
    <row r="47" spans="1:23" s="8" customFormat="1" x14ac:dyDescent="0.25">
      <c r="A47" s="18"/>
      <c r="B47" s="22">
        <v>41</v>
      </c>
      <c r="C47" s="43">
        <v>41.75</v>
      </c>
      <c r="D47" s="23" t="s">
        <v>60</v>
      </c>
      <c r="E47" s="24" t="s">
        <v>192</v>
      </c>
      <c r="F47" s="24" t="s">
        <v>100</v>
      </c>
      <c r="G47" s="24" t="s">
        <v>148</v>
      </c>
      <c r="H47" s="44" t="s">
        <v>236</v>
      </c>
      <c r="I47" s="25">
        <v>25834.9</v>
      </c>
      <c r="J47" s="26">
        <v>20437.23</v>
      </c>
      <c r="K47" s="30">
        <v>1</v>
      </c>
      <c r="L47" s="26">
        <v>20437.23</v>
      </c>
      <c r="M47" s="56">
        <v>20437.23</v>
      </c>
      <c r="N47" s="65">
        <v>10218.620000000001</v>
      </c>
      <c r="O47" s="65">
        <v>7153.03</v>
      </c>
      <c r="P47" s="65">
        <v>3065.58</v>
      </c>
      <c r="Q47" s="65">
        <f>SUM(N47:P47)</f>
        <v>20437.230000000003</v>
      </c>
      <c r="R47" s="52"/>
      <c r="S47" s="53"/>
      <c r="T47" s="53"/>
      <c r="V47" s="21"/>
      <c r="W47" s="15"/>
    </row>
    <row r="48" spans="1:23" s="29" customFormat="1" x14ac:dyDescent="0.2">
      <c r="A48" s="19"/>
      <c r="B48" s="4">
        <v>42</v>
      </c>
      <c r="C48" s="41">
        <v>41.1</v>
      </c>
      <c r="D48" s="11" t="s">
        <v>61</v>
      </c>
      <c r="E48" s="14" t="s">
        <v>193</v>
      </c>
      <c r="F48" s="14" t="s">
        <v>101</v>
      </c>
      <c r="G48" s="14" t="s">
        <v>149</v>
      </c>
      <c r="H48" s="42" t="s">
        <v>237</v>
      </c>
      <c r="I48" s="13">
        <v>7711</v>
      </c>
      <c r="J48" s="9">
        <v>6285.44</v>
      </c>
      <c r="K48" s="31">
        <v>1</v>
      </c>
      <c r="L48" s="9">
        <v>6285.44</v>
      </c>
      <c r="M48" s="55">
        <v>6285.44</v>
      </c>
      <c r="N48" s="64">
        <f t="shared" si="0"/>
        <v>3142.72</v>
      </c>
      <c r="O48" s="64">
        <v>2199.9</v>
      </c>
      <c r="P48" s="64">
        <v>942.82</v>
      </c>
      <c r="Q48" s="64">
        <f>SUM(N48:P48)</f>
        <v>6285.44</v>
      </c>
      <c r="R48" s="52"/>
      <c r="S48" s="53"/>
      <c r="T48" s="53"/>
      <c r="V48" s="28"/>
      <c r="W48" s="27"/>
    </row>
    <row r="49" spans="1:23" s="8" customFormat="1" x14ac:dyDescent="0.25">
      <c r="A49" s="18"/>
      <c r="B49" s="22">
        <v>43</v>
      </c>
      <c r="C49" s="43">
        <v>40</v>
      </c>
      <c r="D49" s="23" t="s">
        <v>63</v>
      </c>
      <c r="E49" s="24" t="s">
        <v>195</v>
      </c>
      <c r="F49" s="24" t="s">
        <v>103</v>
      </c>
      <c r="G49" s="24" t="s">
        <v>151</v>
      </c>
      <c r="H49" s="44" t="s">
        <v>239</v>
      </c>
      <c r="I49" s="25">
        <v>7180</v>
      </c>
      <c r="J49" s="26">
        <v>7180</v>
      </c>
      <c r="K49" s="30">
        <v>1</v>
      </c>
      <c r="L49" s="26">
        <v>17190</v>
      </c>
      <c r="M49" s="56">
        <v>7180</v>
      </c>
      <c r="N49" s="65">
        <f t="shared" si="0"/>
        <v>3590</v>
      </c>
      <c r="O49" s="65">
        <f t="shared" si="1"/>
        <v>2513</v>
      </c>
      <c r="P49" s="65">
        <f t="shared" si="2"/>
        <v>1077</v>
      </c>
      <c r="Q49" s="65">
        <f>SUM(N49:P49)</f>
        <v>7180</v>
      </c>
      <c r="R49" s="52"/>
      <c r="S49" s="53"/>
      <c r="T49" s="53"/>
      <c r="V49" s="21"/>
      <c r="W49" s="15"/>
    </row>
    <row r="50" spans="1:23" s="29" customFormat="1" ht="13.5" thickBot="1" x14ac:dyDescent="0.25">
      <c r="A50" s="19"/>
      <c r="B50" s="4">
        <v>44</v>
      </c>
      <c r="C50" s="41">
        <v>40</v>
      </c>
      <c r="D50" s="11" t="s">
        <v>62</v>
      </c>
      <c r="E50" s="14" t="s">
        <v>194</v>
      </c>
      <c r="F50" s="14" t="s">
        <v>102</v>
      </c>
      <c r="G50" s="14" t="s">
        <v>150</v>
      </c>
      <c r="H50" s="42" t="s">
        <v>238</v>
      </c>
      <c r="I50" s="13">
        <v>17190</v>
      </c>
      <c r="J50" s="9">
        <v>17190</v>
      </c>
      <c r="K50" s="31">
        <v>1</v>
      </c>
      <c r="L50" s="9">
        <v>7180</v>
      </c>
      <c r="M50" s="55">
        <v>17190</v>
      </c>
      <c r="N50" s="64">
        <f t="shared" si="0"/>
        <v>8595</v>
      </c>
      <c r="O50" s="64">
        <f t="shared" si="1"/>
        <v>6016.5</v>
      </c>
      <c r="P50" s="64">
        <f t="shared" si="2"/>
        <v>2578.5</v>
      </c>
      <c r="Q50" s="64">
        <f>SUM(N50:P50)</f>
        <v>17190</v>
      </c>
      <c r="R50" s="52"/>
      <c r="S50" s="53"/>
      <c r="T50" s="53"/>
      <c r="V50" s="28"/>
      <c r="W50" s="27"/>
    </row>
    <row r="51" spans="1:23" ht="13.5" thickBot="1" x14ac:dyDescent="0.25">
      <c r="A51" s="19"/>
      <c r="B51" s="19"/>
      <c r="C51" s="19"/>
      <c r="D51" s="19"/>
      <c r="E51" s="19"/>
      <c r="F51" s="19"/>
      <c r="G51" s="19"/>
      <c r="H51" s="71"/>
      <c r="I51" s="72">
        <f>SUM(I7:I50)</f>
        <v>1264566.44</v>
      </c>
      <c r="J51" s="73">
        <f t="shared" ref="J51:Q51" si="7">SUM(J7:J50)</f>
        <v>1121332.58</v>
      </c>
      <c r="K51" s="74"/>
      <c r="L51" s="73">
        <f t="shared" si="7"/>
        <v>1121332.58</v>
      </c>
      <c r="M51" s="75">
        <f t="shared" si="7"/>
        <v>1121332.58</v>
      </c>
      <c r="N51" s="60">
        <f t="shared" si="7"/>
        <v>560666.29</v>
      </c>
      <c r="O51" s="61">
        <f t="shared" si="7"/>
        <v>392466.40000000014</v>
      </c>
      <c r="P51" s="60">
        <f t="shared" si="7"/>
        <v>168199.88999999998</v>
      </c>
      <c r="Q51" s="60">
        <f t="shared" si="7"/>
        <v>1121332.58</v>
      </c>
      <c r="R51" s="52"/>
      <c r="S51" s="58"/>
      <c r="T51" s="50"/>
      <c r="V51" s="20"/>
    </row>
    <row r="52" spans="1:23" x14ac:dyDescent="0.2">
      <c r="A52" s="19"/>
      <c r="R52" s="52"/>
      <c r="S52" s="50"/>
      <c r="T52" s="50"/>
    </row>
    <row r="54" spans="1:23" x14ac:dyDescent="0.2">
      <c r="N54" s="20"/>
    </row>
    <row r="55" spans="1:23" s="50" customFormat="1" x14ac:dyDescent="0.2">
      <c r="A55" s="49"/>
      <c r="B55" s="45"/>
      <c r="C55" s="46"/>
      <c r="D55" s="46"/>
      <c r="E55" s="46"/>
      <c r="F55" s="46"/>
      <c r="G55" s="46"/>
      <c r="H55" s="46"/>
      <c r="I55" s="47"/>
      <c r="J55" s="47"/>
      <c r="K55" s="48"/>
      <c r="L55" s="47"/>
      <c r="M55" s="47"/>
      <c r="N55" s="47"/>
      <c r="O55" s="47"/>
      <c r="P55" s="47"/>
      <c r="Q55" s="47"/>
      <c r="R55" s="52"/>
      <c r="S55" s="53"/>
      <c r="T55" s="53"/>
      <c r="V55" s="53"/>
      <c r="W55" s="51"/>
    </row>
  </sheetData>
  <mergeCells count="16">
    <mergeCell ref="G5:G6"/>
    <mergeCell ref="N4:Q4"/>
    <mergeCell ref="N5:Q5"/>
    <mergeCell ref="B3:G3"/>
    <mergeCell ref="B2:D2"/>
    <mergeCell ref="B5:B6"/>
    <mergeCell ref="K5:K6"/>
    <mergeCell ref="M5:M6"/>
    <mergeCell ref="C5:C6"/>
    <mergeCell ref="L5:L6"/>
    <mergeCell ref="F5:F6"/>
    <mergeCell ref="D5:D6"/>
    <mergeCell ref="I5:I6"/>
    <mergeCell ref="J5:J6"/>
    <mergeCell ref="H5:H6"/>
    <mergeCell ref="E5:E6"/>
  </mergeCells>
  <phoneticPr fontId="10" type="noConversion"/>
  <pageMargins left="0.11811023622047245" right="0.11811023622047245" top="0.55118110236220474" bottom="0.55118110236220474" header="0.19685039370078741" footer="0.19685039370078741"/>
  <pageSetup paperSize="9" orientation="landscape" r:id="rId1"/>
  <headerFooter>
    <oddHeader>&amp;CSituazione Misura 5.69 al &amp;D</oddHeader>
  </headerFooter>
  <ignoredErrors>
    <ignoredError sqref="H25:H50 H7:H12 H17:H24 H15:H16 H13:H14" numberStoredAsText="1"/>
    <ignoredError sqref="Q7:Q8 Q10 Q18 Q47 Q33 Q37 Q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Guido Mauro</dc:creator>
  <cp:lastModifiedBy>Alessio Petrocchi</cp:lastModifiedBy>
  <cp:lastPrinted>2019-07-31T10:38:37Z</cp:lastPrinted>
  <dcterms:created xsi:type="dcterms:W3CDTF">2016-12-07T12:57:04Z</dcterms:created>
  <dcterms:modified xsi:type="dcterms:W3CDTF">2026-06-22T11:54:46Z</dcterms:modified>
</cp:coreProperties>
</file>